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9920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K16" i="1"/>
  <c r="AL16" s="1"/>
  <c r="AG16"/>
  <c r="AH16" s="1"/>
  <c r="AC16"/>
  <c r="AD16" s="1"/>
  <c r="B15"/>
  <c r="Y15"/>
  <c r="Z15" s="1"/>
  <c r="R16"/>
  <c r="Q16"/>
  <c r="Q26" s="1"/>
  <c r="U14"/>
  <c r="L14"/>
  <c r="B14"/>
  <c r="I14" s="1"/>
  <c r="H14"/>
  <c r="D16"/>
  <c r="E16" s="1"/>
  <c r="B16"/>
  <c r="AC13"/>
  <c r="AC12"/>
  <c r="AC11"/>
  <c r="AC10"/>
  <c r="AC9"/>
  <c r="Y13"/>
  <c r="Y12"/>
  <c r="Y11"/>
  <c r="Y10"/>
  <c r="Y9"/>
  <c r="U13"/>
  <c r="U12"/>
  <c r="U11"/>
  <c r="U10"/>
  <c r="U9"/>
  <c r="Q13"/>
  <c r="Q12"/>
  <c r="Q11"/>
  <c r="Q10"/>
  <c r="Q9"/>
  <c r="L13"/>
  <c r="L12"/>
  <c r="L11"/>
  <c r="L10"/>
  <c r="L9"/>
  <c r="H13"/>
  <c r="H12"/>
  <c r="H11"/>
  <c r="H10"/>
  <c r="H9"/>
  <c r="D13"/>
  <c r="D12"/>
  <c r="D11"/>
  <c r="D10"/>
  <c r="D9"/>
  <c r="E9" s="1"/>
  <c r="B13"/>
  <c r="B12"/>
  <c r="B11"/>
  <c r="B10"/>
  <c r="B9"/>
  <c r="AC8"/>
  <c r="Y8"/>
  <c r="U8"/>
  <c r="Q8"/>
  <c r="L8"/>
  <c r="H8"/>
  <c r="AC26"/>
  <c r="Y26"/>
  <c r="B8"/>
  <c r="V8" s="1"/>
  <c r="D8"/>
  <c r="E8" s="1"/>
  <c r="M14" l="1"/>
  <c r="V14"/>
  <c r="U26"/>
  <c r="H26"/>
  <c r="E11"/>
  <c r="E10"/>
  <c r="E12"/>
  <c r="I9"/>
  <c r="I11"/>
  <c r="I13"/>
  <c r="M10"/>
  <c r="M12"/>
  <c r="R9"/>
  <c r="R11"/>
  <c r="R13"/>
  <c r="V10"/>
  <c r="V12"/>
  <c r="Z9"/>
  <c r="Z11"/>
  <c r="Z13"/>
  <c r="AD10"/>
  <c r="AD12"/>
  <c r="E13"/>
  <c r="I10"/>
  <c r="I12"/>
  <c r="M9"/>
  <c r="M11"/>
  <c r="M13"/>
  <c r="R10"/>
  <c r="R12"/>
  <c r="V9"/>
  <c r="V11"/>
  <c r="V13"/>
  <c r="Z10"/>
  <c r="Z12"/>
  <c r="AD9"/>
  <c r="AD11"/>
  <c r="AD13"/>
  <c r="B26"/>
  <c r="Z26" s="1"/>
  <c r="L26"/>
  <c r="AD8"/>
  <c r="Z8"/>
  <c r="R8"/>
  <c r="I8"/>
  <c r="M8"/>
  <c r="AL26"/>
  <c r="D26"/>
  <c r="V26" l="1"/>
  <c r="E26"/>
  <c r="M26"/>
  <c r="I26"/>
  <c r="R26"/>
</calcChain>
</file>

<file path=xl/sharedStrings.xml><?xml version="1.0" encoding="utf-8"?>
<sst xmlns="http://schemas.openxmlformats.org/spreadsheetml/2006/main" count="156" uniqueCount="24">
  <si>
    <t>AXA</t>
  </si>
  <si>
    <t>Goldman Sachs</t>
  </si>
  <si>
    <t>Guaranteed Interest</t>
  </si>
  <si>
    <t>Gain $</t>
  </si>
  <si>
    <t xml:space="preserve"> </t>
  </si>
  <si>
    <t>Annualized %</t>
  </si>
  <si>
    <t>$Value</t>
  </si>
  <si>
    <t>Period</t>
  </si>
  <si>
    <t>Days</t>
  </si>
  <si>
    <t>As Of</t>
  </si>
  <si>
    <t>EQ/BlackRock Basic Value Equity</t>
  </si>
  <si>
    <t>EQ/Wells Fargo Omega Growth</t>
  </si>
  <si>
    <t>EQ/Gamco Small Company Value</t>
  </si>
  <si>
    <t>EQ/Morgan Stanley Mid Cap Growth</t>
  </si>
  <si>
    <t>IRA</t>
  </si>
  <si>
    <t>SARSEP</t>
  </si>
  <si>
    <t>Contribution</t>
  </si>
  <si>
    <t>Ending</t>
  </si>
  <si>
    <t>Investment</t>
  </si>
  <si>
    <t>Capital Guardian Research</t>
  </si>
  <si>
    <t>T Rowe Price Growth</t>
  </si>
  <si>
    <t>Ivy Funds VIP Energy</t>
  </si>
  <si>
    <t>Multimanager Aggressive Equity</t>
  </si>
  <si>
    <t>Charter Multi Manager Small Cap Growth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</si>
</sst>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[$-409]d\-mmm\-yyyy;@"/>
    <numFmt numFmtId="166" formatCode="&quot;$&quot;#,##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165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1" fillId="2" borderId="0" xfId="0" applyFont="1" applyFill="1"/>
    <xf numFmtId="164" fontId="1" fillId="2" borderId="0" xfId="0" applyNumberFormat="1" applyFont="1" applyFill="1"/>
    <xf numFmtId="0" fontId="0" fillId="2" borderId="0" xfId="0" applyFill="1"/>
    <xf numFmtId="164" fontId="0" fillId="2" borderId="0" xfId="0" applyNumberFormat="1" applyFill="1"/>
    <xf numFmtId="0" fontId="2" fillId="0" borderId="0" xfId="0" applyFont="1" applyFill="1"/>
    <xf numFmtId="164" fontId="2" fillId="0" borderId="0" xfId="0" applyNumberFormat="1" applyFont="1" applyFill="1"/>
    <xf numFmtId="166" fontId="0" fillId="0" borderId="0" xfId="0" applyNumberFormat="1"/>
    <xf numFmtId="166" fontId="2" fillId="0" borderId="0" xfId="0" applyNumberFormat="1" applyFont="1"/>
    <xf numFmtId="166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27"/>
  <sheetViews>
    <sheetView tabSelected="1" topLeftCell="X1" workbookViewId="0">
      <selection activeCell="AM15" sqref="AM15"/>
    </sheetView>
  </sheetViews>
  <sheetFormatPr defaultRowHeight="15"/>
  <cols>
    <col min="1" max="1" width="13.5703125" style="2" customWidth="1"/>
    <col min="2" max="2" width="4.85546875" style="3" customWidth="1"/>
    <col min="3" max="3" width="14.28515625" customWidth="1"/>
    <col min="4" max="4" width="6.5703125" customWidth="1"/>
    <col min="5" max="5" width="12.5703125" style="1" customWidth="1"/>
    <col min="6" max="7" width="12.28515625" customWidth="1"/>
    <col min="8" max="8" width="11.28515625" customWidth="1"/>
    <col min="9" max="9" width="13.42578125" style="1" customWidth="1"/>
    <col min="10" max="11" width="12.28515625" customWidth="1"/>
    <col min="12" max="12" width="11.28515625" customWidth="1"/>
    <col min="13" max="14" width="13.42578125" style="1" customWidth="1"/>
    <col min="15" max="15" width="12.28515625" customWidth="1"/>
    <col min="16" max="16" width="12.28515625" style="18" customWidth="1"/>
    <col min="17" max="17" width="11.28515625" customWidth="1"/>
    <col min="18" max="18" width="13.42578125" style="1" customWidth="1"/>
    <col min="19" max="20" width="12.28515625" customWidth="1"/>
    <col min="21" max="21" width="11.28515625" customWidth="1"/>
    <col min="22" max="22" width="13.42578125" style="1" customWidth="1"/>
    <col min="23" max="24" width="12.28515625" customWidth="1"/>
    <col min="25" max="25" width="11.28515625" customWidth="1"/>
    <col min="26" max="26" width="13.42578125" style="1" customWidth="1"/>
    <col min="27" max="28" width="12.28515625" customWidth="1"/>
    <col min="29" max="29" width="11.28515625" customWidth="1"/>
    <col min="30" max="30" width="13.42578125" style="1" customWidth="1"/>
    <col min="31" max="32" width="12.28515625" customWidth="1"/>
    <col min="33" max="33" width="11.28515625" customWidth="1"/>
    <col min="34" max="34" width="13.42578125" style="1" customWidth="1"/>
    <col min="35" max="35" width="18.85546875" customWidth="1"/>
    <col min="36" max="36" width="5.28515625" style="3" customWidth="1"/>
    <col min="37" max="37" width="7.140625" customWidth="1"/>
    <col min="38" max="38" width="9.140625" style="1"/>
  </cols>
  <sheetData>
    <row r="1" spans="1:46">
      <c r="A1" s="2" t="s">
        <v>0</v>
      </c>
      <c r="F1" t="s">
        <v>4</v>
      </c>
      <c r="J1" t="s">
        <v>4</v>
      </c>
      <c r="O1" t="s">
        <v>4</v>
      </c>
      <c r="S1" t="s">
        <v>4</v>
      </c>
      <c r="W1" t="s">
        <v>4</v>
      </c>
      <c r="AA1" t="s">
        <v>4</v>
      </c>
    </row>
    <row r="2" spans="1:46" s="10" customFormat="1">
      <c r="A2" s="8"/>
      <c r="B2" s="9"/>
      <c r="C2" s="10" t="s">
        <v>14</v>
      </c>
      <c r="E2" s="11"/>
      <c r="F2" s="16" t="s">
        <v>15</v>
      </c>
      <c r="G2" s="16"/>
      <c r="H2" s="16"/>
      <c r="I2" s="17"/>
      <c r="J2" s="16"/>
      <c r="K2" s="16"/>
      <c r="L2" s="16"/>
      <c r="M2" s="17"/>
      <c r="N2" s="11"/>
      <c r="P2" s="19"/>
      <c r="R2" s="11"/>
      <c r="V2" s="11"/>
      <c r="Z2" s="11"/>
      <c r="AD2" s="11"/>
      <c r="AH2" s="11"/>
      <c r="AJ2" s="9"/>
      <c r="AL2" s="11"/>
    </row>
    <row r="3" spans="1:46" s="6" customFormat="1">
      <c r="A3" s="4"/>
      <c r="B3" s="5"/>
      <c r="C3" s="6" t="s">
        <v>1</v>
      </c>
      <c r="E3" s="7"/>
      <c r="F3" s="12" t="s">
        <v>10</v>
      </c>
      <c r="G3" s="12"/>
      <c r="H3" s="12"/>
      <c r="I3" s="13"/>
      <c r="J3" s="12" t="s">
        <v>11</v>
      </c>
      <c r="K3" s="12"/>
      <c r="L3" s="12"/>
      <c r="M3" s="13"/>
      <c r="N3" s="7"/>
      <c r="O3" s="6" t="s">
        <v>12</v>
      </c>
      <c r="P3" s="20"/>
      <c r="R3" s="7"/>
      <c r="S3" s="12" t="s">
        <v>13</v>
      </c>
      <c r="T3" s="12"/>
      <c r="U3" s="12"/>
      <c r="V3" s="13"/>
      <c r="W3" s="12" t="s">
        <v>23</v>
      </c>
      <c r="X3" s="12"/>
      <c r="Y3" s="12"/>
      <c r="Z3" s="13"/>
      <c r="AA3" s="6" t="s">
        <v>2</v>
      </c>
      <c r="AD3" s="7"/>
      <c r="AE3" s="6" t="s">
        <v>19</v>
      </c>
      <c r="AH3" s="7"/>
      <c r="AI3" s="6" t="s">
        <v>20</v>
      </c>
      <c r="AL3" s="7"/>
      <c r="AM3" s="6" t="s">
        <v>21</v>
      </c>
      <c r="AP3" s="7"/>
      <c r="AQ3" s="6" t="s">
        <v>22</v>
      </c>
      <c r="AT3" s="7"/>
    </row>
    <row r="4" spans="1:46">
      <c r="C4" t="s">
        <v>4</v>
      </c>
      <c r="D4" t="s">
        <v>7</v>
      </c>
      <c r="E4" s="1" t="s">
        <v>7</v>
      </c>
      <c r="F4" s="14"/>
      <c r="G4" s="14"/>
      <c r="H4" s="14" t="s">
        <v>7</v>
      </c>
      <c r="I4" s="15"/>
      <c r="J4" s="14"/>
      <c r="K4" s="14"/>
      <c r="L4" s="14" t="s">
        <v>7</v>
      </c>
      <c r="M4" s="15"/>
      <c r="Q4" t="s">
        <v>7</v>
      </c>
      <c r="S4" s="14"/>
      <c r="T4" s="14"/>
      <c r="U4" s="14" t="s">
        <v>7</v>
      </c>
      <c r="V4" s="15"/>
      <c r="W4" s="14"/>
      <c r="X4" s="14"/>
      <c r="Y4" s="14" t="s">
        <v>7</v>
      </c>
      <c r="Z4" s="15"/>
      <c r="AC4" t="s">
        <v>7</v>
      </c>
      <c r="AG4" t="s">
        <v>7</v>
      </c>
      <c r="AJ4"/>
      <c r="AK4" t="s">
        <v>7</v>
      </c>
      <c r="AO4" t="s">
        <v>7</v>
      </c>
      <c r="AP4" s="1"/>
      <c r="AS4" t="s">
        <v>7</v>
      </c>
      <c r="AT4" s="1"/>
    </row>
    <row r="5" spans="1:46">
      <c r="F5" s="14" t="s">
        <v>17</v>
      </c>
      <c r="G5" s="14" t="s">
        <v>7</v>
      </c>
      <c r="H5" s="14" t="s">
        <v>18</v>
      </c>
      <c r="I5" s="15" t="s">
        <v>7</v>
      </c>
      <c r="J5" s="14"/>
      <c r="K5" s="14" t="s">
        <v>7</v>
      </c>
      <c r="L5" s="14" t="s">
        <v>18</v>
      </c>
      <c r="M5" s="15" t="s">
        <v>7</v>
      </c>
      <c r="P5" s="18" t="s">
        <v>7</v>
      </c>
      <c r="Q5" t="s">
        <v>18</v>
      </c>
      <c r="R5" s="1" t="s">
        <v>7</v>
      </c>
      <c r="S5" s="14"/>
      <c r="T5" s="14" t="s">
        <v>7</v>
      </c>
      <c r="U5" s="14" t="s">
        <v>18</v>
      </c>
      <c r="V5" s="15" t="s">
        <v>7</v>
      </c>
      <c r="W5" s="14"/>
      <c r="X5" s="14" t="s">
        <v>7</v>
      </c>
      <c r="Y5" s="14" t="s">
        <v>18</v>
      </c>
      <c r="Z5" s="15" t="s">
        <v>7</v>
      </c>
      <c r="AB5" t="s">
        <v>7</v>
      </c>
      <c r="AC5" t="s">
        <v>18</v>
      </c>
      <c r="AD5" s="1" t="s">
        <v>7</v>
      </c>
      <c r="AF5" t="s">
        <v>7</v>
      </c>
      <c r="AG5" t="s">
        <v>18</v>
      </c>
      <c r="AH5" s="1" t="s">
        <v>7</v>
      </c>
      <c r="AJ5" t="s">
        <v>7</v>
      </c>
      <c r="AK5" t="s">
        <v>18</v>
      </c>
      <c r="AL5" s="1" t="s">
        <v>7</v>
      </c>
      <c r="AN5" t="s">
        <v>7</v>
      </c>
      <c r="AO5" t="s">
        <v>18</v>
      </c>
      <c r="AP5" s="1" t="s">
        <v>7</v>
      </c>
      <c r="AR5" t="s">
        <v>7</v>
      </c>
      <c r="AS5" t="s">
        <v>18</v>
      </c>
      <c r="AT5" s="1" t="s">
        <v>7</v>
      </c>
    </row>
    <row r="6" spans="1:46">
      <c r="A6" s="2" t="s">
        <v>9</v>
      </c>
      <c r="B6" s="3" t="s">
        <v>8</v>
      </c>
      <c r="C6" t="s">
        <v>6</v>
      </c>
      <c r="D6" t="s">
        <v>3</v>
      </c>
      <c r="E6" s="1" t="s">
        <v>5</v>
      </c>
      <c r="F6" s="14" t="s">
        <v>6</v>
      </c>
      <c r="G6" s="14" t="s">
        <v>16</v>
      </c>
      <c r="H6" s="14" t="s">
        <v>3</v>
      </c>
      <c r="I6" s="15" t="s">
        <v>5</v>
      </c>
      <c r="J6" s="14" t="s">
        <v>6</v>
      </c>
      <c r="K6" s="14" t="s">
        <v>16</v>
      </c>
      <c r="L6" s="14" t="s">
        <v>3</v>
      </c>
      <c r="M6" s="15" t="s">
        <v>5</v>
      </c>
      <c r="O6" t="s">
        <v>6</v>
      </c>
      <c r="P6" s="18" t="s">
        <v>16</v>
      </c>
      <c r="Q6" t="s">
        <v>3</v>
      </c>
      <c r="R6" s="1" t="s">
        <v>5</v>
      </c>
      <c r="S6" s="14" t="s">
        <v>6</v>
      </c>
      <c r="T6" s="14" t="s">
        <v>16</v>
      </c>
      <c r="U6" s="14" t="s">
        <v>3</v>
      </c>
      <c r="V6" s="15" t="s">
        <v>5</v>
      </c>
      <c r="W6" s="14" t="s">
        <v>6</v>
      </c>
      <c r="X6" s="14" t="s">
        <v>16</v>
      </c>
      <c r="Y6" s="14" t="s">
        <v>3</v>
      </c>
      <c r="Z6" s="15" t="s">
        <v>5</v>
      </c>
      <c r="AA6" t="s">
        <v>6</v>
      </c>
      <c r="AB6" t="s">
        <v>16</v>
      </c>
      <c r="AC6" t="s">
        <v>3</v>
      </c>
      <c r="AD6" s="1" t="s">
        <v>5</v>
      </c>
      <c r="AE6" t="s">
        <v>6</v>
      </c>
      <c r="AF6" t="s">
        <v>16</v>
      </c>
      <c r="AG6" t="s">
        <v>3</v>
      </c>
      <c r="AH6" s="1" t="s">
        <v>5</v>
      </c>
      <c r="AI6" t="s">
        <v>6</v>
      </c>
      <c r="AJ6" t="s">
        <v>16</v>
      </c>
      <c r="AK6" t="s">
        <v>3</v>
      </c>
      <c r="AL6" s="1" t="s">
        <v>5</v>
      </c>
      <c r="AM6" t="s">
        <v>6</v>
      </c>
      <c r="AN6" t="s">
        <v>16</v>
      </c>
      <c r="AO6" t="s">
        <v>3</v>
      </c>
      <c r="AP6" s="1" t="s">
        <v>5</v>
      </c>
      <c r="AQ6" t="s">
        <v>6</v>
      </c>
      <c r="AR6" t="s">
        <v>16</v>
      </c>
      <c r="AS6" t="s">
        <v>3</v>
      </c>
      <c r="AT6" s="1" t="s">
        <v>5</v>
      </c>
    </row>
    <row r="7" spans="1:46">
      <c r="A7" s="2">
        <v>41548</v>
      </c>
      <c r="C7">
        <v>14425</v>
      </c>
      <c r="F7" s="14">
        <v>9766</v>
      </c>
      <c r="G7" s="14"/>
      <c r="H7" s="14"/>
      <c r="I7" s="15"/>
      <c r="J7" s="14">
        <v>21373</v>
      </c>
      <c r="K7" s="14"/>
      <c r="L7" s="14"/>
      <c r="M7" s="15"/>
      <c r="O7">
        <v>10001</v>
      </c>
      <c r="S7" s="14">
        <v>9895</v>
      </c>
      <c r="T7" s="14"/>
      <c r="U7" s="14"/>
      <c r="V7" s="15"/>
      <c r="W7" s="14">
        <v>10022</v>
      </c>
      <c r="X7" s="14"/>
      <c r="Y7" s="14"/>
      <c r="Z7" s="15"/>
      <c r="AA7">
        <v>31232</v>
      </c>
      <c r="AE7" t="s">
        <v>4</v>
      </c>
      <c r="AI7" t="s">
        <v>4</v>
      </c>
      <c r="AJ7"/>
      <c r="AM7" t="s">
        <v>4</v>
      </c>
      <c r="AP7" s="1"/>
      <c r="AQ7" t="s">
        <v>4</v>
      </c>
      <c r="AT7" s="1"/>
    </row>
    <row r="8" spans="1:46">
      <c r="A8" s="2">
        <v>41639</v>
      </c>
      <c r="B8" s="3">
        <f>+$A8-$A7</f>
        <v>91</v>
      </c>
      <c r="C8">
        <v>15493</v>
      </c>
      <c r="D8">
        <f>+C8-C7</f>
        <v>1068</v>
      </c>
      <c r="E8" s="1">
        <f>+(D8/C7)*(365/$B8)</f>
        <v>0.29696611880320717</v>
      </c>
      <c r="F8" s="14">
        <v>10730</v>
      </c>
      <c r="G8" s="14"/>
      <c r="H8" s="14">
        <f>+F8-F7-G8</f>
        <v>964</v>
      </c>
      <c r="I8" s="15">
        <f>+(H8/F7)*(365/$B8)</f>
        <v>0.39592396135504881</v>
      </c>
      <c r="J8" s="14">
        <v>23612</v>
      </c>
      <c r="K8" s="14"/>
      <c r="L8" s="14">
        <f>+J8-J7-K8</f>
        <v>2239</v>
      </c>
      <c r="M8" s="15">
        <f>+(L8/J7)*(365/$B8)</f>
        <v>0.42018455039556429</v>
      </c>
      <c r="O8">
        <v>10977</v>
      </c>
      <c r="Q8">
        <f>+O8-O7-P8</f>
        <v>976</v>
      </c>
      <c r="R8" s="1">
        <f>+(Q8/O7)*(365/$B8)</f>
        <v>0.39143338413411405</v>
      </c>
      <c r="S8" s="14">
        <v>10705</v>
      </c>
      <c r="T8" s="14"/>
      <c r="U8" s="14">
        <f>+S8-S7-T8</f>
        <v>810</v>
      </c>
      <c r="V8" s="15">
        <f>+(U8/S7)*(365/$B8)</f>
        <v>0.32833765527044961</v>
      </c>
      <c r="W8" s="14">
        <v>10945</v>
      </c>
      <c r="X8" s="14"/>
      <c r="Y8" s="14">
        <f>+W8-W7-X8</f>
        <v>923</v>
      </c>
      <c r="Z8" s="15">
        <f>+(Y8/W7)*(365/$B8)</f>
        <v>0.36940160218946888</v>
      </c>
      <c r="AA8">
        <v>46808</v>
      </c>
      <c r="AB8">
        <v>15333</v>
      </c>
      <c r="AC8">
        <f>+AA8-AA7-AB8</f>
        <v>243</v>
      </c>
      <c r="AD8" s="1">
        <f>+(AC8/AA7)*(365/$B8)</f>
        <v>3.1207426026842011E-2</v>
      </c>
      <c r="AE8" t="s">
        <v>4</v>
      </c>
      <c r="AI8" t="s">
        <v>4</v>
      </c>
      <c r="AJ8"/>
      <c r="AM8" t="s">
        <v>4</v>
      </c>
      <c r="AP8" s="1"/>
      <c r="AQ8" t="s">
        <v>4</v>
      </c>
      <c r="AT8" s="1"/>
    </row>
    <row r="9" spans="1:46">
      <c r="A9" s="2">
        <v>41729</v>
      </c>
      <c r="B9" s="3">
        <f>+$A9-$A8</f>
        <v>90</v>
      </c>
      <c r="C9">
        <v>16013</v>
      </c>
      <c r="D9">
        <f t="shared" ref="D9:D13" si="0">+C9-C8</f>
        <v>520</v>
      </c>
      <c r="E9" s="1">
        <f t="shared" ref="E9:E13" si="1">+(D9/C8)*(365/$B9)</f>
        <v>0.13611882068604458</v>
      </c>
      <c r="F9" s="14">
        <v>10981</v>
      </c>
      <c r="G9" s="14"/>
      <c r="H9" s="14">
        <f t="shared" ref="H9:H14" si="2">+F9-F8-G9</f>
        <v>251</v>
      </c>
      <c r="I9" s="15">
        <f t="shared" ref="I9:I14" si="3">+(H9/F8)*(365/$B9)</f>
        <v>9.4869006937972455E-2</v>
      </c>
      <c r="J9" s="14">
        <v>23216</v>
      </c>
      <c r="K9" s="14"/>
      <c r="L9" s="14">
        <f t="shared" ref="L9:L13" si="4">+J9-J8-K9</f>
        <v>-396</v>
      </c>
      <c r="M9" s="15">
        <f t="shared" ref="M9:M13" si="5">+(L9/J8)*(365/$B9)</f>
        <v>-6.8016262917160772E-2</v>
      </c>
      <c r="O9">
        <v>11071</v>
      </c>
      <c r="Q9">
        <f t="shared" ref="Q9:Q13" si="6">+O9-O8-P9</f>
        <v>94</v>
      </c>
      <c r="R9" s="1">
        <f t="shared" ref="R9:R13" si="7">+(Q9/O8)*(365/$B9)</f>
        <v>3.4729181217292723E-2</v>
      </c>
      <c r="S9" s="14">
        <v>10658</v>
      </c>
      <c r="T9" s="14"/>
      <c r="U9" s="14">
        <f t="shared" ref="U9:U13" si="8">+S9-S8-T9</f>
        <v>-47</v>
      </c>
      <c r="V9" s="15">
        <f t="shared" ref="V9:V13" si="9">+(U9/S8)*(365/$B9)</f>
        <v>-1.7805802065493797E-2</v>
      </c>
      <c r="W9" s="14">
        <v>10746</v>
      </c>
      <c r="X9" s="14"/>
      <c r="Y9" s="14">
        <f t="shared" ref="Y9:Y13" si="10">+W9-W8-X9</f>
        <v>-199</v>
      </c>
      <c r="Z9" s="15">
        <f t="shared" ref="Z9:Z13" si="11">+(Y9/W8)*(365/$B9)</f>
        <v>-7.3737373737373726E-2</v>
      </c>
      <c r="AA9">
        <v>47150</v>
      </c>
      <c r="AC9">
        <f t="shared" ref="AC9:AC13" si="12">+AA9-AA8-AB9</f>
        <v>342</v>
      </c>
      <c r="AD9" s="1">
        <f t="shared" ref="AD9:AD13" si="13">+(AC9/AA8)*(365/$B9)</f>
        <v>2.9631686891129719E-2</v>
      </c>
      <c r="AE9" t="s">
        <v>4</v>
      </c>
      <c r="AI9" t="s">
        <v>4</v>
      </c>
      <c r="AJ9"/>
      <c r="AM9" t="s">
        <v>4</v>
      </c>
      <c r="AP9" s="1"/>
      <c r="AQ9" t="s">
        <v>4</v>
      </c>
      <c r="AT9" s="1"/>
    </row>
    <row r="10" spans="1:46">
      <c r="A10" s="2">
        <v>41820</v>
      </c>
      <c r="B10" s="3">
        <f t="shared" ref="B10:B15" si="14">+$A10-$A9</f>
        <v>91</v>
      </c>
      <c r="C10">
        <v>16701</v>
      </c>
      <c r="D10">
        <f t="shared" si="0"/>
        <v>688</v>
      </c>
      <c r="E10" s="1">
        <f t="shared" si="1"/>
        <v>0.17233250731033781</v>
      </c>
      <c r="F10" s="14">
        <v>11440</v>
      </c>
      <c r="G10" s="14"/>
      <c r="H10" s="14">
        <f t="shared" si="2"/>
        <v>459</v>
      </c>
      <c r="I10" s="15">
        <f t="shared" si="3"/>
        <v>0.16765722211492179</v>
      </c>
      <c r="J10" s="14">
        <v>23898</v>
      </c>
      <c r="K10" s="14"/>
      <c r="L10" s="14">
        <f t="shared" si="4"/>
        <v>682</v>
      </c>
      <c r="M10" s="15">
        <f t="shared" si="5"/>
        <v>0.11782798524700662</v>
      </c>
      <c r="O10">
        <v>11309</v>
      </c>
      <c r="Q10">
        <f t="shared" si="6"/>
        <v>238</v>
      </c>
      <c r="R10" s="1">
        <f t="shared" si="7"/>
        <v>8.6226662868339313E-2</v>
      </c>
      <c r="S10" s="14">
        <v>10625</v>
      </c>
      <c r="T10" s="14"/>
      <c r="U10" s="14">
        <f t="shared" si="8"/>
        <v>-33</v>
      </c>
      <c r="V10" s="15">
        <f t="shared" si="9"/>
        <v>-1.2419087761553515E-2</v>
      </c>
      <c r="W10" s="14">
        <v>10382</v>
      </c>
      <c r="X10" s="14"/>
      <c r="Y10" s="14">
        <f t="shared" si="10"/>
        <v>-364</v>
      </c>
      <c r="Z10" s="15">
        <f t="shared" si="11"/>
        <v>-0.13586450772380421</v>
      </c>
      <c r="AA10">
        <v>47499</v>
      </c>
      <c r="AC10">
        <f t="shared" si="12"/>
        <v>349</v>
      </c>
      <c r="AD10" s="1">
        <f t="shared" si="13"/>
        <v>2.9688974863948354E-2</v>
      </c>
      <c r="AE10" t="s">
        <v>4</v>
      </c>
      <c r="AI10" t="s">
        <v>4</v>
      </c>
      <c r="AJ10"/>
      <c r="AM10" t="s">
        <v>4</v>
      </c>
      <c r="AP10" s="1"/>
      <c r="AQ10" t="s">
        <v>4</v>
      </c>
      <c r="AT10" s="1"/>
    </row>
    <row r="11" spans="1:46">
      <c r="A11" s="2">
        <v>41912</v>
      </c>
      <c r="B11" s="3">
        <f t="shared" si="14"/>
        <v>92</v>
      </c>
      <c r="C11">
        <v>16456</v>
      </c>
      <c r="D11">
        <f t="shared" si="0"/>
        <v>-245</v>
      </c>
      <c r="E11" s="1">
        <f t="shared" si="1"/>
        <v>-5.8200758611174026E-2</v>
      </c>
      <c r="F11" s="14">
        <v>11353</v>
      </c>
      <c r="G11" s="14"/>
      <c r="H11" s="14">
        <f t="shared" si="2"/>
        <v>-87</v>
      </c>
      <c r="I11" s="15">
        <f t="shared" si="3"/>
        <v>-3.0171594709638188E-2</v>
      </c>
      <c r="J11" s="14">
        <v>23524</v>
      </c>
      <c r="K11" s="14"/>
      <c r="L11" s="14">
        <f t="shared" si="4"/>
        <v>-374</v>
      </c>
      <c r="M11" s="15">
        <f t="shared" si="5"/>
        <v>-6.2089059662987993E-2</v>
      </c>
      <c r="O11">
        <v>10340</v>
      </c>
      <c r="Q11">
        <f t="shared" si="6"/>
        <v>-969</v>
      </c>
      <c r="R11" s="1">
        <f t="shared" si="7"/>
        <v>-0.33994183163082886</v>
      </c>
      <c r="S11" s="14">
        <v>10370</v>
      </c>
      <c r="T11" s="14"/>
      <c r="U11" s="14">
        <f t="shared" si="8"/>
        <v>-255</v>
      </c>
      <c r="V11" s="15">
        <f t="shared" si="9"/>
        <v>-9.5217391304347823E-2</v>
      </c>
      <c r="W11" s="14">
        <v>9586</v>
      </c>
      <c r="X11" s="14"/>
      <c r="Y11" s="14">
        <f t="shared" si="10"/>
        <v>-796</v>
      </c>
      <c r="Z11" s="15">
        <f t="shared" si="11"/>
        <v>-0.30418449992880653</v>
      </c>
      <c r="AA11">
        <v>47854</v>
      </c>
      <c r="AC11">
        <f t="shared" si="12"/>
        <v>355</v>
      </c>
      <c r="AD11" s="1">
        <f t="shared" si="13"/>
        <v>2.9651653993630987E-2</v>
      </c>
      <c r="AE11" t="s">
        <v>4</v>
      </c>
      <c r="AI11" t="s">
        <v>4</v>
      </c>
      <c r="AJ11"/>
      <c r="AM11" t="s">
        <v>4</v>
      </c>
      <c r="AP11" s="1"/>
      <c r="AQ11" t="s">
        <v>4</v>
      </c>
      <c r="AT11" s="1"/>
    </row>
    <row r="12" spans="1:46">
      <c r="A12" s="2">
        <v>42004</v>
      </c>
      <c r="B12" s="3">
        <f t="shared" si="14"/>
        <v>92</v>
      </c>
      <c r="C12">
        <v>17317</v>
      </c>
      <c r="D12">
        <f t="shared" si="0"/>
        <v>861</v>
      </c>
      <c r="E12" s="1">
        <f t="shared" si="1"/>
        <v>0.20757923632981759</v>
      </c>
      <c r="F12" s="14">
        <v>11614</v>
      </c>
      <c r="G12" s="14"/>
      <c r="H12" s="14">
        <f t="shared" si="2"/>
        <v>261</v>
      </c>
      <c r="I12" s="15">
        <f t="shared" si="3"/>
        <v>9.120841455428369E-2</v>
      </c>
      <c r="J12" s="14">
        <v>24181</v>
      </c>
      <c r="K12" s="14"/>
      <c r="L12" s="14">
        <f t="shared" si="4"/>
        <v>657</v>
      </c>
      <c r="M12" s="15">
        <f t="shared" si="5"/>
        <v>0.11080496883848504</v>
      </c>
      <c r="O12">
        <v>11162</v>
      </c>
      <c r="Q12">
        <f t="shared" si="6"/>
        <v>822</v>
      </c>
      <c r="R12" s="1">
        <f t="shared" si="7"/>
        <v>0.31539609788915984</v>
      </c>
      <c r="S12" s="14">
        <v>10486</v>
      </c>
      <c r="T12" s="14"/>
      <c r="U12" s="14">
        <f t="shared" si="8"/>
        <v>116</v>
      </c>
      <c r="V12" s="15">
        <f t="shared" si="9"/>
        <v>4.4379690579011359E-2</v>
      </c>
      <c r="W12" s="14">
        <v>10517</v>
      </c>
      <c r="X12" s="14"/>
      <c r="Y12" s="14">
        <f t="shared" si="10"/>
        <v>931</v>
      </c>
      <c r="Z12" s="15">
        <f t="shared" si="11"/>
        <v>0.38531622202668753</v>
      </c>
      <c r="AA12">
        <v>57798</v>
      </c>
      <c r="AB12">
        <v>9583</v>
      </c>
      <c r="AC12">
        <f t="shared" si="12"/>
        <v>361</v>
      </c>
      <c r="AD12" s="1">
        <f t="shared" si="13"/>
        <v>2.9929123184468703E-2</v>
      </c>
      <c r="AE12" t="s">
        <v>4</v>
      </c>
      <c r="AI12" t="s">
        <v>4</v>
      </c>
      <c r="AJ12"/>
      <c r="AM12" t="s">
        <v>4</v>
      </c>
      <c r="AP12" s="1"/>
      <c r="AQ12" t="s">
        <v>4</v>
      </c>
      <c r="AT12" s="1"/>
    </row>
    <row r="13" spans="1:46">
      <c r="A13" s="2">
        <v>42094</v>
      </c>
      <c r="B13" s="3">
        <f t="shared" si="14"/>
        <v>90</v>
      </c>
      <c r="C13">
        <v>17586</v>
      </c>
      <c r="D13">
        <f t="shared" si="0"/>
        <v>269</v>
      </c>
      <c r="E13" s="1">
        <f t="shared" si="1"/>
        <v>6.2998466503692577E-2</v>
      </c>
      <c r="F13" s="14">
        <v>11874</v>
      </c>
      <c r="G13" s="14"/>
      <c r="H13" s="14">
        <f t="shared" si="2"/>
        <v>260</v>
      </c>
      <c r="I13" s="15">
        <f t="shared" si="3"/>
        <v>9.0790808028624451E-2</v>
      </c>
      <c r="J13" s="14">
        <v>24815</v>
      </c>
      <c r="K13" s="14"/>
      <c r="L13" s="14">
        <f t="shared" si="4"/>
        <v>634</v>
      </c>
      <c r="M13" s="15">
        <f t="shared" si="5"/>
        <v>0.10633233622357315</v>
      </c>
      <c r="O13">
        <v>11477</v>
      </c>
      <c r="Q13">
        <f t="shared" si="6"/>
        <v>315</v>
      </c>
      <c r="R13" s="1">
        <f t="shared" si="7"/>
        <v>0.11445081526608133</v>
      </c>
      <c r="S13" s="14">
        <v>10762</v>
      </c>
      <c r="T13" s="14"/>
      <c r="U13" s="14">
        <f t="shared" si="8"/>
        <v>276</v>
      </c>
      <c r="V13" s="15">
        <f t="shared" si="9"/>
        <v>0.10674550193909339</v>
      </c>
      <c r="W13" s="14">
        <v>10965</v>
      </c>
      <c r="X13" s="14"/>
      <c r="Y13" s="14">
        <f t="shared" si="10"/>
        <v>448</v>
      </c>
      <c r="Z13" s="15">
        <f t="shared" si="11"/>
        <v>0.17275733468564122</v>
      </c>
      <c r="AA13">
        <v>71728</v>
      </c>
      <c r="AB13">
        <v>13416</v>
      </c>
      <c r="AC13">
        <f t="shared" si="12"/>
        <v>514</v>
      </c>
      <c r="AD13" s="1">
        <f t="shared" si="13"/>
        <v>3.606622297580462E-2</v>
      </c>
      <c r="AE13" t="s">
        <v>4</v>
      </c>
      <c r="AI13" t="s">
        <v>4</v>
      </c>
      <c r="AJ13"/>
      <c r="AM13" t="s">
        <v>4</v>
      </c>
      <c r="AP13" s="1"/>
      <c r="AQ13" t="s">
        <v>4</v>
      </c>
      <c r="AT13" s="1"/>
    </row>
    <row r="14" spans="1:46">
      <c r="A14" s="2">
        <v>42108</v>
      </c>
      <c r="B14" s="3">
        <f t="shared" si="14"/>
        <v>14</v>
      </c>
      <c r="F14" s="14">
        <v>12035</v>
      </c>
      <c r="G14" s="14">
        <v>0</v>
      </c>
      <c r="H14" s="14">
        <f t="shared" si="2"/>
        <v>161</v>
      </c>
      <c r="I14" s="15">
        <f t="shared" si="3"/>
        <v>0.35350345292235136</v>
      </c>
      <c r="J14" s="14">
        <v>25189</v>
      </c>
      <c r="K14" s="14">
        <v>0</v>
      </c>
      <c r="L14" s="14">
        <f t="shared" ref="L14" si="15">+J14-J13-K14</f>
        <v>374</v>
      </c>
      <c r="M14" s="15">
        <f t="shared" ref="M14" si="16">+(L14/J13)*(365/$B14)</f>
        <v>0.39293630004893354</v>
      </c>
      <c r="S14" s="14">
        <v>11088</v>
      </c>
      <c r="T14" s="14">
        <v>0</v>
      </c>
      <c r="U14" s="14">
        <f t="shared" ref="U14" si="17">+S14-S13-T14</f>
        <v>326</v>
      </c>
      <c r="V14" s="15">
        <f t="shared" ref="V14" si="18">+(U14/S13)*(365/$B14)</f>
        <v>0.78974964823320148</v>
      </c>
      <c r="W14" s="14" t="s">
        <v>4</v>
      </c>
      <c r="X14" s="14"/>
      <c r="Y14" s="14"/>
      <c r="Z14" s="15"/>
      <c r="AB14">
        <v>-36047</v>
      </c>
      <c r="AE14">
        <v>11088</v>
      </c>
      <c r="AI14">
        <v>25189</v>
      </c>
      <c r="AJ14"/>
      <c r="AM14">
        <v>36047</v>
      </c>
      <c r="AP14" s="1"/>
      <c r="AQ14">
        <v>12035</v>
      </c>
    </row>
    <row r="15" spans="1:46">
      <c r="A15" s="2">
        <v>42157</v>
      </c>
      <c r="B15" s="3">
        <f t="shared" si="14"/>
        <v>49</v>
      </c>
      <c r="F15" s="14"/>
      <c r="G15" s="14"/>
      <c r="H15" s="14"/>
      <c r="I15" s="15"/>
      <c r="J15" s="14"/>
      <c r="K15" s="14"/>
      <c r="L15" s="14"/>
      <c r="M15" s="15"/>
      <c r="S15" s="14"/>
      <c r="T15" s="14"/>
      <c r="U15" s="14"/>
      <c r="V15" s="15"/>
      <c r="W15" s="14">
        <v>11048</v>
      </c>
      <c r="X15" s="14"/>
      <c r="Y15" s="18">
        <f>+W15-IF(W13&gt;0,W13,W12)-X15</f>
        <v>83</v>
      </c>
      <c r="Z15" s="1">
        <f>+(Y15/IF(W13&gt;0,W13,W12))*(365/$B15)</f>
        <v>5.6385344835608663E-2</v>
      </c>
      <c r="AB15" t="s">
        <v>4</v>
      </c>
      <c r="AJ15"/>
      <c r="AN15">
        <v>11048</v>
      </c>
      <c r="AP15" s="1"/>
    </row>
    <row r="16" spans="1:46">
      <c r="A16" s="2">
        <v>42192</v>
      </c>
      <c r="B16" s="3">
        <f>+$A16-$A13</f>
        <v>98</v>
      </c>
      <c r="C16">
        <v>17158</v>
      </c>
      <c r="D16">
        <f>+C16-C13</f>
        <v>-428</v>
      </c>
      <c r="E16" s="1">
        <f>+(D16/C13)*(365/$B16)</f>
        <v>-9.0644923953887249E-2</v>
      </c>
      <c r="F16" s="14" t="s">
        <v>4</v>
      </c>
      <c r="G16" s="14"/>
      <c r="H16" s="14"/>
      <c r="I16" s="15"/>
      <c r="J16" s="14"/>
      <c r="K16" s="14"/>
      <c r="L16" s="14"/>
      <c r="M16" s="15"/>
      <c r="O16">
        <v>11249</v>
      </c>
      <c r="P16" s="18">
        <v>0</v>
      </c>
      <c r="Q16" s="18">
        <f>+O16-IF(O14&gt;0,O14,O13)-P16</f>
        <v>-228</v>
      </c>
      <c r="R16" s="1">
        <f>+(Q16/IF(O14&gt;0,O14,O13))*(365/$B16)</f>
        <v>-7.3990038639835137E-2</v>
      </c>
      <c r="S16" s="14" t="s">
        <v>4</v>
      </c>
      <c r="T16" s="14" t="s">
        <v>4</v>
      </c>
      <c r="U16" s="14"/>
      <c r="V16" s="15"/>
      <c r="W16" s="14" t="s">
        <v>4</v>
      </c>
      <c r="X16" s="14"/>
      <c r="Y16" s="14"/>
      <c r="Z16" s="15"/>
      <c r="AA16">
        <v>36146</v>
      </c>
      <c r="AC16" s="18">
        <f>+AA16-IF(AA14&gt;0,AA14,AA13)-AB16</f>
        <v>-35582</v>
      </c>
      <c r="AD16" s="1">
        <f>+(AC16/IF(AA14&gt;0,AA14,AA13))*(365/$B16)</f>
        <v>-1.8476019952928751</v>
      </c>
      <c r="AE16">
        <v>10902</v>
      </c>
      <c r="AG16" s="18">
        <f>+AE16-IF(AE14&gt;0,AE14,AE13)-AF16</f>
        <v>-186</v>
      </c>
      <c r="AH16" s="1">
        <f>+(AG16/IF(AE14&gt;0,AE14,AE13))*(365/$B16)</f>
        <v>-6.2477913243219371E-2</v>
      </c>
      <c r="AI16">
        <v>24906</v>
      </c>
      <c r="AJ16"/>
      <c r="AK16" s="18">
        <f>+AI16-IF(AI14&gt;0,AI14,AI13)-AJ16</f>
        <v>-283</v>
      </c>
      <c r="AL16" s="1">
        <f>+(AK16/IF(AI14&gt;0,AI14,AI13))*(365/$B16)</f>
        <v>-4.1844877218027626E-2</v>
      </c>
      <c r="AM16">
        <v>43118</v>
      </c>
      <c r="AP16" s="1"/>
      <c r="AQ16">
        <v>11960</v>
      </c>
    </row>
    <row r="17" spans="1:38">
      <c r="F17" s="14"/>
      <c r="G17" s="14"/>
      <c r="H17" s="14"/>
      <c r="I17" s="15"/>
      <c r="J17" s="14"/>
      <c r="K17" s="14"/>
      <c r="L17" s="14"/>
      <c r="M17" s="15"/>
      <c r="S17" s="14"/>
      <c r="T17" s="14"/>
      <c r="U17" s="14" t="s">
        <v>4</v>
      </c>
      <c r="V17" s="15" t="s">
        <v>4</v>
      </c>
      <c r="W17" s="14"/>
      <c r="X17" s="14"/>
      <c r="Y17" s="14"/>
      <c r="Z17" s="15"/>
    </row>
    <row r="18" spans="1:38">
      <c r="F18" s="14"/>
      <c r="G18" s="14"/>
      <c r="H18" s="14"/>
      <c r="I18" s="15"/>
      <c r="J18" s="14"/>
      <c r="K18" s="14"/>
      <c r="L18" s="14"/>
      <c r="M18" s="15"/>
      <c r="S18" s="14"/>
      <c r="T18" s="14"/>
      <c r="U18" s="14"/>
      <c r="V18" s="15"/>
      <c r="W18" s="14"/>
      <c r="X18" s="14"/>
      <c r="Y18" s="14"/>
      <c r="Z18" s="15"/>
    </row>
    <row r="19" spans="1:38">
      <c r="F19" s="14"/>
      <c r="G19" s="14"/>
      <c r="H19" s="14"/>
      <c r="I19" s="15"/>
      <c r="J19" s="14"/>
      <c r="K19" s="14"/>
      <c r="L19" s="14"/>
      <c r="M19" s="15"/>
      <c r="S19" s="14"/>
      <c r="T19" s="14"/>
      <c r="U19" s="14"/>
      <c r="V19" s="15"/>
      <c r="W19" s="14"/>
      <c r="X19" s="14"/>
      <c r="Y19" s="14"/>
      <c r="Z19" s="15"/>
    </row>
    <row r="20" spans="1:38">
      <c r="D20" t="s">
        <v>4</v>
      </c>
      <c r="F20" s="14"/>
      <c r="G20" s="14"/>
      <c r="H20" s="14" t="s">
        <v>4</v>
      </c>
      <c r="I20" s="15"/>
      <c r="J20" s="14"/>
      <c r="K20" s="14"/>
      <c r="L20" s="14" t="s">
        <v>4</v>
      </c>
      <c r="M20" s="15"/>
      <c r="Q20" t="s">
        <v>4</v>
      </c>
      <c r="S20" s="14"/>
      <c r="T20" s="14"/>
      <c r="U20" s="14" t="s">
        <v>4</v>
      </c>
      <c r="V20" s="15"/>
      <c r="W20" s="14"/>
      <c r="X20" s="14"/>
      <c r="Y20" s="14" t="s">
        <v>4</v>
      </c>
      <c r="Z20" s="15"/>
      <c r="AC20" t="s">
        <v>4</v>
      </c>
      <c r="AF20" t="s">
        <v>4</v>
      </c>
    </row>
    <row r="21" spans="1:38">
      <c r="F21" s="14"/>
      <c r="G21" s="14"/>
      <c r="H21" s="14"/>
      <c r="I21" s="15"/>
      <c r="J21" s="14"/>
      <c r="K21" s="14"/>
      <c r="L21" s="14"/>
      <c r="M21" s="15"/>
      <c r="S21" s="14"/>
      <c r="T21" s="14"/>
      <c r="U21" s="14"/>
      <c r="V21" s="15"/>
      <c r="W21" s="14"/>
      <c r="X21" s="14"/>
      <c r="Y21" s="14"/>
      <c r="Z21" s="15"/>
    </row>
    <row r="22" spans="1:38">
      <c r="F22" s="14"/>
      <c r="G22" s="14"/>
      <c r="H22" s="14"/>
      <c r="I22" s="15"/>
      <c r="J22" s="14"/>
      <c r="K22" s="14"/>
      <c r="L22" s="14"/>
      <c r="M22" s="15"/>
      <c r="S22" s="14"/>
      <c r="T22" s="14"/>
      <c r="U22" s="14"/>
      <c r="V22" s="15"/>
      <c r="W22" s="14"/>
      <c r="X22" s="14"/>
      <c r="Y22" s="14"/>
      <c r="Z22" s="15"/>
    </row>
    <row r="23" spans="1:38">
      <c r="F23" s="14"/>
      <c r="G23" s="14"/>
      <c r="H23" s="14"/>
      <c r="I23" s="15"/>
      <c r="J23" s="14"/>
      <c r="K23" s="14"/>
      <c r="L23" s="14"/>
      <c r="M23" s="15"/>
      <c r="S23" s="14"/>
      <c r="T23" s="14"/>
      <c r="U23" s="14"/>
      <c r="V23" s="15"/>
      <c r="W23" s="14"/>
      <c r="X23" s="14"/>
      <c r="Y23" s="14"/>
      <c r="Z23" s="15"/>
    </row>
    <row r="24" spans="1:38">
      <c r="F24" s="14"/>
      <c r="G24" s="14"/>
      <c r="H24" s="14"/>
      <c r="I24" s="15"/>
      <c r="J24" s="14"/>
      <c r="K24" s="14"/>
      <c r="L24" s="14"/>
      <c r="M24" s="15"/>
      <c r="S24" s="14"/>
      <c r="T24" s="14"/>
      <c r="U24" s="14"/>
      <c r="V24" s="15"/>
      <c r="W24" s="14"/>
      <c r="X24" s="14"/>
      <c r="Y24" s="14"/>
      <c r="Z24" s="15"/>
    </row>
    <row r="25" spans="1:38">
      <c r="F25" s="14"/>
      <c r="G25" s="14"/>
      <c r="H25" s="14"/>
      <c r="I25" s="15"/>
      <c r="J25" s="14"/>
      <c r="K25" s="14"/>
      <c r="L25" s="14"/>
      <c r="M25" s="15"/>
      <c r="S25" s="14"/>
      <c r="T25" s="14"/>
      <c r="U25" s="14"/>
      <c r="V25" s="15"/>
      <c r="W25" s="14"/>
      <c r="X25" s="14"/>
      <c r="Y25" s="14"/>
      <c r="Z25" s="15"/>
    </row>
    <row r="26" spans="1:38">
      <c r="A26" s="2" t="s">
        <v>4</v>
      </c>
      <c r="B26">
        <f>SUM(B1:B25)</f>
        <v>707</v>
      </c>
      <c r="D26">
        <f>SUM(D1:D25)</f>
        <v>2733</v>
      </c>
      <c r="E26" s="1">
        <f>+D26/C7*365/$B26</f>
        <v>9.7813153437156047E-2</v>
      </c>
      <c r="F26" s="14"/>
      <c r="G26" s="14"/>
      <c r="H26" s="14">
        <f>SUM(H1:H25)</f>
        <v>2269</v>
      </c>
      <c r="I26" s="15">
        <f>+H26/F7*365/$B26</f>
        <v>0.11994750716989723</v>
      </c>
      <c r="J26" s="14"/>
      <c r="K26" s="14"/>
      <c r="L26" s="14">
        <f>SUM(L1:L25)</f>
        <v>3816</v>
      </c>
      <c r="M26" s="15">
        <f>+L26/J7*365/$B26</f>
        <v>9.2175675916242442E-2</v>
      </c>
      <c r="Q26">
        <f>SUM(Q1:Q25)</f>
        <v>1248</v>
      </c>
      <c r="R26" s="1">
        <f>+Q26/O7*365/$B26</f>
        <v>6.44235435013783E-2</v>
      </c>
      <c r="S26" s="14"/>
      <c r="T26" s="14"/>
      <c r="U26" s="14">
        <f>SUM(U1:U25)</f>
        <v>1193</v>
      </c>
      <c r="V26" s="15">
        <f>+U26/S7*365/$B26</f>
        <v>6.2244086243605952E-2</v>
      </c>
      <c r="W26" s="14"/>
      <c r="X26" s="14"/>
      <c r="Y26" s="14">
        <f>SUM(Y1:Y25)</f>
        <v>1026</v>
      </c>
      <c r="Z26" s="15">
        <f>+Y26/W7*365/$B26</f>
        <v>5.2852606867437604E-2</v>
      </c>
      <c r="AC26">
        <f>SUM(AC1:AC25)</f>
        <v>-33418</v>
      </c>
      <c r="AD26" s="1" t="s">
        <v>4</v>
      </c>
      <c r="AJ26"/>
      <c r="AL26" s="1" t="e">
        <f>+#REF!/#REF!</f>
        <v>#REF!</v>
      </c>
    </row>
    <row r="27" spans="1:38">
      <c r="A27" s="2" t="s">
        <v>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2013-03-06T02:29:39Z</dcterms:created>
  <dcterms:modified xsi:type="dcterms:W3CDTF">2015-07-07T11:53:04Z</dcterms:modified>
</cp:coreProperties>
</file>