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50" i="1"/>
  <c r="P50"/>
  <c r="O50"/>
  <c r="N50"/>
  <c r="M50"/>
  <c r="L50"/>
  <c r="K50"/>
  <c r="J50"/>
  <c r="I50"/>
  <c r="H50"/>
  <c r="G50"/>
  <c r="F50"/>
  <c r="E50"/>
  <c r="D50"/>
  <c r="C50"/>
  <c r="B50"/>
  <c r="K51" s="1"/>
  <c r="G27"/>
  <c r="Q33"/>
  <c r="P33"/>
  <c r="O33"/>
  <c r="N33"/>
  <c r="M33"/>
  <c r="L33"/>
  <c r="K33"/>
  <c r="J33"/>
  <c r="I33"/>
  <c r="H33"/>
  <c r="G33"/>
  <c r="F33"/>
  <c r="E33"/>
  <c r="D33"/>
  <c r="C33"/>
  <c r="B33"/>
  <c r="G10"/>
  <c r="C40"/>
  <c r="F16"/>
  <c r="E16"/>
  <c r="Q16"/>
  <c r="P16"/>
  <c r="O16"/>
  <c r="N16"/>
  <c r="M16"/>
  <c r="L16"/>
  <c r="K16"/>
  <c r="J16"/>
  <c r="I16"/>
  <c r="H16"/>
  <c r="G16"/>
  <c r="D16"/>
  <c r="C16"/>
  <c r="B16"/>
  <c r="W49"/>
  <c r="R49"/>
  <c r="W48"/>
  <c r="R48"/>
  <c r="W47"/>
  <c r="R47"/>
  <c r="W46"/>
  <c r="R46"/>
  <c r="W45"/>
  <c r="R45"/>
  <c r="W44"/>
  <c r="R44"/>
  <c r="W43"/>
  <c r="R43"/>
  <c r="W42"/>
  <c r="R42"/>
  <c r="W41"/>
  <c r="R41"/>
  <c r="W40"/>
  <c r="R40"/>
  <c r="W39"/>
  <c r="R39"/>
  <c r="W38"/>
  <c r="R38"/>
  <c r="W32"/>
  <c r="R32"/>
  <c r="W31"/>
  <c r="R31"/>
  <c r="W30"/>
  <c r="R30"/>
  <c r="W29"/>
  <c r="R29"/>
  <c r="W28"/>
  <c r="R28"/>
  <c r="W27"/>
  <c r="R27"/>
  <c r="W26"/>
  <c r="R26"/>
  <c r="W25"/>
  <c r="R25"/>
  <c r="W24"/>
  <c r="R24"/>
  <c r="W23"/>
  <c r="R23"/>
  <c r="W22"/>
  <c r="R22"/>
  <c r="W21"/>
  <c r="R21"/>
  <c r="R15"/>
  <c r="R14"/>
  <c r="R13"/>
  <c r="R12"/>
  <c r="R11"/>
  <c r="R9"/>
  <c r="R8"/>
  <c r="R7"/>
  <c r="R6"/>
  <c r="R5"/>
  <c r="R4"/>
  <c r="R10"/>
  <c r="W15"/>
  <c r="W14"/>
  <c r="W13"/>
  <c r="W12"/>
  <c r="W11"/>
  <c r="W10"/>
  <c r="W9"/>
  <c r="W7"/>
  <c r="W6"/>
  <c r="W5"/>
  <c r="W4"/>
  <c r="W8"/>
  <c r="Q51" l="1"/>
  <c r="K34"/>
  <c r="Q34"/>
  <c r="K17"/>
  <c r="X9"/>
  <c r="Q17"/>
  <c r="X44"/>
  <c r="X43"/>
  <c r="X42"/>
  <c r="X41"/>
  <c r="X40"/>
  <c r="X39"/>
  <c r="X38"/>
  <c r="X45"/>
  <c r="X46"/>
  <c r="X47"/>
  <c r="X48"/>
  <c r="X49"/>
  <c r="X30"/>
  <c r="X29"/>
  <c r="X28"/>
  <c r="X27"/>
  <c r="X26"/>
  <c r="X25"/>
  <c r="X24"/>
  <c r="X23"/>
  <c r="X22"/>
  <c r="X21"/>
  <c r="X31"/>
  <c r="X32"/>
  <c r="X13"/>
  <c r="X15"/>
  <c r="X14"/>
  <c r="X12"/>
  <c r="X7"/>
  <c r="X11"/>
  <c r="X10"/>
  <c r="X4"/>
  <c r="X5"/>
  <c r="X8"/>
  <c r="X6"/>
</calcChain>
</file>

<file path=xl/comments1.xml><?xml version="1.0" encoding="utf-8"?>
<comments xmlns="http://schemas.openxmlformats.org/spreadsheetml/2006/main">
  <authors>
    <author>Claude Simon</author>
  </authors>
  <commentList>
    <comment ref="K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Partial Month</t>
        </r>
      </text>
    </comment>
    <comment ref="K6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8125 plus 3 months security 25350 which was later applied to arrears.</t>
        </r>
      </text>
    </comment>
    <comment ref="L7" authorId="0">
      <text>
        <r>
          <rPr>
            <b/>
            <sz val="8"/>
            <color indexed="81"/>
            <rFont val="Tahoma"/>
            <family val="2"/>
          </rPr>
          <t>Loan Proceeds?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Skilman Security Deposit 1 month</t>
        </r>
      </text>
    </comment>
    <comment ref="L8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160 Madison</t>
        </r>
      </text>
    </comment>
    <comment ref="M8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160 Mad for 1st Floor Deposit</t>
        </r>
      </text>
    </comment>
    <comment ref="L9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VRTX Loan and Interest Repayment</t>
        </r>
      </text>
    </comment>
    <comment ref="G10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4220.66 plus expense and re tax reimbursement of 2873.26</t>
        </r>
      </text>
    </comment>
    <comment ref="L10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VRTX Loan and Interest Repayment
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Transfer in from MMA
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Short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plus 1299.90 expense reimbursement payment
</t>
        </r>
      </text>
    </comment>
    <comment ref="L1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Loan Repayment Int and Princ</t>
        </r>
      </text>
    </comment>
    <comment ref="P1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Transfer from MMA
</t>
        </r>
      </text>
    </comment>
    <comment ref="Q1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160 MAOC Repairs and Maintenance
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Partial payment
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2 months in advance.  Started October 2008
</t>
        </r>
      </text>
    </comment>
    <comment ref="L12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VRTX loan princ and int repayment
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plus installment payment for the expense.
</t>
        </r>
      </text>
    </comment>
    <comment ref="K1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Apply to October
Dec should be free</t>
        </r>
      </text>
    </comment>
    <comment ref="O1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Deposit in error by JMS.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Renegotiated Rent to 4000
</t>
        </r>
      </text>
    </comment>
    <comment ref="O22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Transfer from MMA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Partial
`</t>
        </r>
      </text>
    </comment>
    <comment ref="M2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Transfer from mma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 Payment
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plus a small fine
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Partial Payment
</t>
        </r>
      </text>
    </comment>
    <comment ref="L26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160 Reimburse expenses
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Partial Payment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plus 2422.33 expense and re taxes reimbursement.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Renegotiated rent down to 800.</t>
        </r>
      </text>
    </comment>
    <comment ref="L30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Transfer from MMA
</t>
        </r>
      </text>
    </comment>
    <comment ref="M3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Insight 14,000 security
</t>
        </r>
      </text>
    </comment>
    <comment ref="N38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Checking plus to cover overdraft
</t>
        </r>
      </text>
    </comment>
    <comment ref="N40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From Checking plus to cover overdraft</t>
        </r>
      </text>
    </comment>
    <comment ref="L41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Checking plus transfer
</t>
        </r>
      </text>
    </comment>
    <comment ref="L42" authorId="0">
      <text>
        <r>
          <rPr>
            <b/>
            <sz val="8"/>
            <color indexed="81"/>
            <rFont val="Tahoma"/>
            <family val="2"/>
          </rPr>
          <t>Claude Simon
Transfer from checking plus</t>
        </r>
      </text>
    </comment>
    <comment ref="M43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Overdraft transfer
</t>
        </r>
      </text>
    </comment>
    <comment ref="N43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Overdraft transfer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Final payment received</t>
        </r>
      </text>
    </comment>
    <comment ref="P44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Accounting department error.  Deposited to wrong account. 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Rent plus re and tax escalation</t>
        </r>
      </text>
    </comment>
    <comment ref="K48" authorId="0">
      <text>
        <r>
          <rPr>
            <b/>
            <sz val="8"/>
            <color indexed="81"/>
            <rFont val="Tahoma"/>
            <family val="2"/>
          </rPr>
          <t>Claude Simon:</t>
        </r>
        <r>
          <rPr>
            <sz val="8"/>
            <color indexed="81"/>
            <rFont val="Tahoma"/>
            <family val="2"/>
          </rPr>
          <t xml:space="preserve">
New Rent 7500
</t>
        </r>
      </text>
    </comment>
  </commentList>
</comments>
</file>

<file path=xl/sharedStrings.xml><?xml version="1.0" encoding="utf-8"?>
<sst xmlns="http://schemas.openxmlformats.org/spreadsheetml/2006/main" count="341" uniqueCount="56">
  <si>
    <t>Jan</t>
  </si>
  <si>
    <t>Feb</t>
  </si>
  <si>
    <t>Mar</t>
  </si>
  <si>
    <t>Apri</t>
  </si>
  <si>
    <t>May</t>
  </si>
  <si>
    <t>June</t>
  </si>
  <si>
    <t>Jul</t>
  </si>
  <si>
    <t>Aug</t>
  </si>
  <si>
    <t>Sept</t>
  </si>
  <si>
    <t>Nov</t>
  </si>
  <si>
    <t>Dec</t>
  </si>
  <si>
    <t>Sho Bin Chen</t>
  </si>
  <si>
    <t>Korean Church</t>
  </si>
  <si>
    <t>Dixon</t>
  </si>
  <si>
    <t>Gary h</t>
  </si>
  <si>
    <t>Trip</t>
  </si>
  <si>
    <t>Cal</t>
  </si>
  <si>
    <t>Other</t>
  </si>
  <si>
    <t>Checking</t>
  </si>
  <si>
    <t>Deposit</t>
  </si>
  <si>
    <t>MM</t>
  </si>
  <si>
    <t>Statement</t>
  </si>
  <si>
    <t>Total</t>
  </si>
  <si>
    <t>Deposits</t>
  </si>
  <si>
    <t>Interest</t>
  </si>
  <si>
    <t>Less</t>
  </si>
  <si>
    <t>Difference</t>
  </si>
  <si>
    <t>Thomas Bouregy</t>
  </si>
  <si>
    <t>Emerging Med</t>
  </si>
  <si>
    <t>FREE</t>
  </si>
  <si>
    <t>VACANT</t>
  </si>
  <si>
    <t>October</t>
  </si>
  <si>
    <t>SEE CITIBANK GOLD ACCOUNT JAN 2-JAN 6</t>
  </si>
  <si>
    <t>Dixon Group</t>
  </si>
  <si>
    <t>Skillman</t>
  </si>
  <si>
    <t>Cain</t>
  </si>
  <si>
    <t xml:space="preserve"> </t>
  </si>
  <si>
    <t>SEE JAN 09</t>
  </si>
  <si>
    <t>Gary Hughes</t>
  </si>
  <si>
    <t>INSIGHT</t>
  </si>
  <si>
    <t>Insight Capitalist</t>
  </si>
  <si>
    <t>END</t>
  </si>
  <si>
    <t>ARREARS</t>
  </si>
  <si>
    <t>SEVEN OLIVE</t>
  </si>
  <si>
    <t>PREPAID</t>
  </si>
  <si>
    <t>TOTAL</t>
  </si>
  <si>
    <t>RENTAL</t>
  </si>
  <si>
    <t>DEPOSITS</t>
  </si>
  <si>
    <t>NON INCOME</t>
  </si>
  <si>
    <t>Schedule</t>
  </si>
  <si>
    <t>FROM STATEMENT</t>
  </si>
  <si>
    <t>END OF TENANCY</t>
  </si>
  <si>
    <t>John Dixon</t>
  </si>
  <si>
    <t>Tripology</t>
  </si>
  <si>
    <t>Non Income Deposits</t>
  </si>
  <si>
    <t>SEE OTHER TENANTS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</si>
</sst>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1"/>
  <sheetViews>
    <sheetView tabSelected="1" topLeftCell="A11" workbookViewId="0">
      <selection activeCell="A35" sqref="A35"/>
    </sheetView>
  </sheetViews>
  <sheetFormatPr defaultRowHeight="15"/>
  <cols>
    <col min="2" max="2" width="14.5703125" customWidth="1"/>
    <col min="3" max="3" width="13.85546875" customWidth="1"/>
    <col min="4" max="4" width="18.7109375" customWidth="1"/>
    <col min="5" max="5" width="12.140625" customWidth="1"/>
    <col min="6" max="6" width="16.5703125" customWidth="1"/>
    <col min="7" max="7" width="17" customWidth="1"/>
    <col min="8" max="8" width="13" customWidth="1"/>
    <col min="9" max="9" width="13.140625" customWidth="1"/>
    <col min="11" max="13" width="11.140625" bestFit="1" customWidth="1"/>
    <col min="14" max="14" width="10.140625" bestFit="1" customWidth="1"/>
    <col min="15" max="15" width="14.42578125" customWidth="1"/>
    <col min="16" max="16" width="10.140625" bestFit="1" customWidth="1"/>
    <col min="17" max="19" width="11.140625" bestFit="1" customWidth="1"/>
    <col min="20" max="20" width="9.28515625" bestFit="1" customWidth="1"/>
    <col min="21" max="21" width="11.140625" bestFit="1" customWidth="1"/>
    <col min="22" max="22" width="9.28515625" bestFit="1" customWidth="1"/>
    <col min="23" max="23" width="11.140625" bestFit="1" customWidth="1"/>
    <col min="24" max="24" width="11.28515625" customWidth="1"/>
  </cols>
  <sheetData>
    <row r="1" spans="1:25">
      <c r="A1">
        <v>2008</v>
      </c>
      <c r="S1" t="s">
        <v>50</v>
      </c>
    </row>
    <row r="2" spans="1:25">
      <c r="L2" t="s">
        <v>54</v>
      </c>
      <c r="R2" t="s">
        <v>49</v>
      </c>
      <c r="S2" t="s">
        <v>18</v>
      </c>
      <c r="T2" t="s">
        <v>25</v>
      </c>
      <c r="U2" t="s">
        <v>20</v>
      </c>
      <c r="V2" t="s">
        <v>25</v>
      </c>
      <c r="W2" t="s">
        <v>21</v>
      </c>
    </row>
    <row r="3" spans="1:25">
      <c r="B3" t="s">
        <v>11</v>
      </c>
      <c r="C3" t="s">
        <v>12</v>
      </c>
      <c r="D3" t="s">
        <v>52</v>
      </c>
      <c r="E3" t="s">
        <v>34</v>
      </c>
      <c r="F3" t="s">
        <v>33</v>
      </c>
      <c r="G3" t="s">
        <v>27</v>
      </c>
      <c r="H3" t="s">
        <v>28</v>
      </c>
      <c r="I3" t="s">
        <v>38</v>
      </c>
      <c r="J3" t="s">
        <v>35</v>
      </c>
      <c r="K3" t="s">
        <v>53</v>
      </c>
      <c r="L3" t="s">
        <v>17</v>
      </c>
      <c r="M3" t="s">
        <v>17</v>
      </c>
      <c r="N3" t="s">
        <v>17</v>
      </c>
      <c r="O3" t="s">
        <v>17</v>
      </c>
      <c r="R3" t="s">
        <v>23</v>
      </c>
      <c r="S3" t="s">
        <v>19</v>
      </c>
      <c r="T3" t="s">
        <v>24</v>
      </c>
      <c r="U3" t="s">
        <v>19</v>
      </c>
      <c r="V3" t="s">
        <v>24</v>
      </c>
      <c r="W3" t="s">
        <v>22</v>
      </c>
      <c r="X3" t="s">
        <v>26</v>
      </c>
    </row>
    <row r="4" spans="1:25">
      <c r="A4" t="s">
        <v>0</v>
      </c>
      <c r="B4" s="1">
        <v>1400</v>
      </c>
      <c r="C4" s="1">
        <v>7054.41</v>
      </c>
      <c r="D4" s="1">
        <v>800</v>
      </c>
      <c r="E4" s="1" t="s">
        <v>30</v>
      </c>
      <c r="F4" s="1" t="s">
        <v>30</v>
      </c>
      <c r="G4" s="1">
        <v>4220.66</v>
      </c>
      <c r="H4" s="1">
        <v>5416.67</v>
      </c>
      <c r="I4" s="1" t="s">
        <v>30</v>
      </c>
      <c r="J4" s="1" t="s">
        <v>42</v>
      </c>
      <c r="K4" s="1" t="s">
        <v>30</v>
      </c>
      <c r="L4" s="1"/>
      <c r="M4" s="1"/>
      <c r="N4" s="1"/>
      <c r="O4" s="1"/>
      <c r="P4" s="1"/>
      <c r="Q4" s="1"/>
      <c r="R4" s="1">
        <f>SUM(B4:Q4)</f>
        <v>18891.739999999998</v>
      </c>
      <c r="S4" s="1">
        <v>9638.67</v>
      </c>
      <c r="T4" s="1">
        <v>-1.34</v>
      </c>
      <c r="U4" s="1">
        <v>46.79</v>
      </c>
      <c r="V4" s="1">
        <v>-46.79</v>
      </c>
      <c r="W4" s="1">
        <f>SUM(S4:V4)</f>
        <v>9637.33</v>
      </c>
      <c r="X4" s="1">
        <f t="shared" ref="X4:X5" si="0">+R4-W4</f>
        <v>9254.409999999998</v>
      </c>
      <c r="Y4" t="s">
        <v>32</v>
      </c>
    </row>
    <row r="5" spans="1:25">
      <c r="A5" t="s">
        <v>1</v>
      </c>
      <c r="B5" s="1">
        <v>1400</v>
      </c>
      <c r="C5" s="1">
        <v>7054.41</v>
      </c>
      <c r="D5" s="1">
        <v>800</v>
      </c>
      <c r="E5" s="1" t="s">
        <v>30</v>
      </c>
      <c r="F5" s="1">
        <v>3600</v>
      </c>
      <c r="G5" s="1">
        <v>4220.66</v>
      </c>
      <c r="H5" s="1">
        <v>5416.67</v>
      </c>
      <c r="I5" s="1" t="s">
        <v>30</v>
      </c>
      <c r="J5" s="1">
        <v>960</v>
      </c>
      <c r="K5" s="1">
        <v>7004.25</v>
      </c>
      <c r="L5" s="1"/>
      <c r="M5" s="1"/>
      <c r="N5" s="1"/>
      <c r="O5" s="1"/>
      <c r="P5" s="1"/>
      <c r="Q5" s="1"/>
      <c r="R5" s="1">
        <f t="shared" ref="R5:R15" si="1">SUM(B5:Q5)</f>
        <v>30455.989999999998</v>
      </c>
      <c r="S5" s="1">
        <v>30459.96</v>
      </c>
      <c r="T5" s="1">
        <v>-3.97</v>
      </c>
      <c r="U5" s="1">
        <v>48.49</v>
      </c>
      <c r="V5" s="1">
        <v>-48.49</v>
      </c>
      <c r="W5" s="1">
        <f>SUM(S5:V5)</f>
        <v>30455.989999999998</v>
      </c>
      <c r="X5" s="1">
        <f t="shared" si="0"/>
        <v>0</v>
      </c>
    </row>
    <row r="6" spans="1:25">
      <c r="A6" t="s">
        <v>2</v>
      </c>
      <c r="B6" s="1">
        <v>1400</v>
      </c>
      <c r="C6" s="1">
        <v>7054.41</v>
      </c>
      <c r="D6" s="1">
        <v>800</v>
      </c>
      <c r="E6" s="1" t="s">
        <v>30</v>
      </c>
      <c r="F6" s="1"/>
      <c r="G6" s="1">
        <v>4220.66</v>
      </c>
      <c r="H6" s="1">
        <v>5416.67</v>
      </c>
      <c r="I6" s="1" t="s">
        <v>30</v>
      </c>
      <c r="J6" s="1">
        <v>480</v>
      </c>
      <c r="K6" s="1">
        <v>33475</v>
      </c>
      <c r="L6" s="1" t="s">
        <v>36</v>
      </c>
      <c r="M6" s="1"/>
      <c r="N6" s="1"/>
      <c r="O6" s="1"/>
      <c r="P6" s="1"/>
      <c r="Q6" s="1"/>
      <c r="R6" s="1">
        <f t="shared" si="1"/>
        <v>52846.74</v>
      </c>
      <c r="S6" s="1">
        <v>52853.11</v>
      </c>
      <c r="T6" s="1">
        <v>-6.37</v>
      </c>
      <c r="U6" s="1">
        <v>30.94</v>
      </c>
      <c r="V6" s="1">
        <v>-30.94</v>
      </c>
      <c r="W6" s="1">
        <f>SUM(S6:V6)</f>
        <v>52846.74</v>
      </c>
      <c r="X6" s="1">
        <f>+R6-W6</f>
        <v>0</v>
      </c>
    </row>
    <row r="7" spans="1:25">
      <c r="A7" t="s">
        <v>3</v>
      </c>
      <c r="B7" s="1">
        <v>1400</v>
      </c>
      <c r="C7" s="1">
        <v>7054.41</v>
      </c>
      <c r="D7" s="1">
        <v>800</v>
      </c>
      <c r="E7" s="1">
        <v>1500</v>
      </c>
      <c r="F7" s="1">
        <v>1600</v>
      </c>
      <c r="G7" s="1">
        <v>4220.66</v>
      </c>
      <c r="H7" s="1">
        <v>5416.67</v>
      </c>
      <c r="I7" s="1" t="s">
        <v>30</v>
      </c>
      <c r="J7" s="1">
        <v>480</v>
      </c>
      <c r="K7" s="1">
        <v>8125</v>
      </c>
      <c r="L7" s="1">
        <v>310000</v>
      </c>
      <c r="M7" s="1" t="s">
        <v>36</v>
      </c>
      <c r="N7" s="1" t="s">
        <v>36</v>
      </c>
      <c r="O7" s="1" t="s">
        <v>36</v>
      </c>
      <c r="P7" s="1"/>
      <c r="Q7" s="1"/>
      <c r="R7" s="1">
        <f t="shared" si="1"/>
        <v>340596.74</v>
      </c>
      <c r="S7" s="1">
        <v>340604.41</v>
      </c>
      <c r="T7" s="1">
        <v>-7.67</v>
      </c>
      <c r="U7" s="1">
        <v>24.74</v>
      </c>
      <c r="V7" s="1">
        <v>-24.74</v>
      </c>
      <c r="W7" s="1">
        <f>SUM(S7:V7)</f>
        <v>340596.74</v>
      </c>
      <c r="X7" s="1">
        <f>+R7-W7</f>
        <v>0</v>
      </c>
    </row>
    <row r="8" spans="1:25">
      <c r="A8" t="s">
        <v>4</v>
      </c>
      <c r="B8" s="1">
        <v>1400</v>
      </c>
      <c r="C8" s="1">
        <v>7054.41</v>
      </c>
      <c r="D8" s="1">
        <v>800</v>
      </c>
      <c r="E8" s="1">
        <v>750</v>
      </c>
      <c r="F8" s="1"/>
      <c r="G8" s="1">
        <v>4220.66</v>
      </c>
      <c r="H8" s="1">
        <v>5416.67</v>
      </c>
      <c r="I8" s="1" t="s">
        <v>30</v>
      </c>
      <c r="J8" s="1">
        <v>480</v>
      </c>
      <c r="K8" s="1">
        <v>8125</v>
      </c>
      <c r="L8" s="1">
        <v>4500</v>
      </c>
      <c r="M8" s="1">
        <v>150000</v>
      </c>
      <c r="N8" s="1"/>
      <c r="O8" s="1"/>
      <c r="P8" s="1"/>
      <c r="Q8" s="1"/>
      <c r="R8" s="1">
        <f t="shared" si="1"/>
        <v>182746.74</v>
      </c>
      <c r="S8" s="1">
        <v>28259.93</v>
      </c>
      <c r="T8" s="1">
        <v>-13.19</v>
      </c>
      <c r="U8" s="1">
        <v>154627</v>
      </c>
      <c r="V8" s="1">
        <v>-127</v>
      </c>
      <c r="W8" s="1">
        <f>SUM(S8:V8)</f>
        <v>182746.74</v>
      </c>
      <c r="X8" s="1">
        <f>+R8-W8</f>
        <v>0</v>
      </c>
    </row>
    <row r="9" spans="1:25">
      <c r="A9" t="s">
        <v>5</v>
      </c>
      <c r="B9" s="1">
        <v>1400</v>
      </c>
      <c r="C9" s="1">
        <v>7054.41</v>
      </c>
      <c r="D9" s="1">
        <v>800</v>
      </c>
      <c r="E9" s="1">
        <v>750</v>
      </c>
      <c r="F9" s="1"/>
      <c r="G9" s="1">
        <v>4220.66</v>
      </c>
      <c r="H9" s="1">
        <v>5416.67</v>
      </c>
      <c r="I9" s="1" t="s">
        <v>30</v>
      </c>
      <c r="J9" s="1" t="s">
        <v>42</v>
      </c>
      <c r="K9" s="1">
        <v>8125</v>
      </c>
      <c r="L9" s="1">
        <v>750</v>
      </c>
      <c r="M9" s="1"/>
      <c r="N9" s="1"/>
      <c r="O9" s="1"/>
      <c r="P9" s="1"/>
      <c r="Q9" s="1"/>
      <c r="R9" s="1">
        <f t="shared" si="1"/>
        <v>28516.739999999998</v>
      </c>
      <c r="S9" s="1">
        <v>28531.08</v>
      </c>
      <c r="T9" s="1">
        <v>-14.34</v>
      </c>
      <c r="U9" s="1">
        <v>128.82</v>
      </c>
      <c r="V9" s="1">
        <v>-128.82</v>
      </c>
      <c r="W9" s="1">
        <f t="shared" ref="W9:W15" si="2">SUM(S9:V9)</f>
        <v>28516.74</v>
      </c>
      <c r="X9" s="1">
        <f t="shared" ref="X9:X15" si="3">+R9-W9</f>
        <v>0</v>
      </c>
    </row>
    <row r="10" spans="1:25">
      <c r="A10" t="s">
        <v>6</v>
      </c>
      <c r="B10" s="1">
        <v>1400</v>
      </c>
      <c r="C10" s="1">
        <v>7054.41</v>
      </c>
      <c r="D10" s="1">
        <v>800</v>
      </c>
      <c r="E10" s="1" t="s">
        <v>51</v>
      </c>
      <c r="F10" s="1"/>
      <c r="G10" s="1">
        <f>4220.66+2873.26</f>
        <v>7093.92</v>
      </c>
      <c r="H10" s="1">
        <v>5416.67</v>
      </c>
      <c r="I10" s="1" t="s">
        <v>30</v>
      </c>
      <c r="J10" s="1">
        <v>960</v>
      </c>
      <c r="K10" s="1" t="s">
        <v>42</v>
      </c>
      <c r="L10" s="1">
        <v>750</v>
      </c>
      <c r="M10" s="1"/>
      <c r="N10" s="1">
        <v>50000</v>
      </c>
      <c r="O10" s="1" t="s">
        <v>36</v>
      </c>
      <c r="P10" s="1"/>
      <c r="Q10" s="1"/>
      <c r="R10" s="1">
        <f t="shared" si="1"/>
        <v>73475</v>
      </c>
      <c r="S10" s="1">
        <v>73480.399999999994</v>
      </c>
      <c r="T10" s="1">
        <v>-5.4</v>
      </c>
      <c r="U10" s="1">
        <v>134.11000000000001</v>
      </c>
      <c r="V10" s="1">
        <v>-134.11000000000001</v>
      </c>
      <c r="W10" s="1">
        <f t="shared" si="2"/>
        <v>73475</v>
      </c>
      <c r="X10" s="1">
        <f t="shared" si="3"/>
        <v>0</v>
      </c>
    </row>
    <row r="11" spans="1:25">
      <c r="A11" t="s">
        <v>7</v>
      </c>
      <c r="B11" s="1">
        <v>1400</v>
      </c>
      <c r="C11" s="1">
        <v>6300</v>
      </c>
      <c r="D11" s="1">
        <v>800</v>
      </c>
      <c r="E11" s="1" t="s">
        <v>30</v>
      </c>
      <c r="F11" s="1">
        <v>3200</v>
      </c>
      <c r="G11" s="1">
        <v>4220.66</v>
      </c>
      <c r="H11" s="1">
        <v>6924.9</v>
      </c>
      <c r="I11" s="1" t="s">
        <v>30</v>
      </c>
      <c r="J11" s="1" t="s">
        <v>42</v>
      </c>
      <c r="K11" s="1">
        <v>8125</v>
      </c>
      <c r="L11" s="1">
        <v>1000</v>
      </c>
      <c r="M11" s="1" t="s">
        <v>36</v>
      </c>
      <c r="N11" s="1" t="s">
        <v>36</v>
      </c>
      <c r="O11" s="1" t="s">
        <v>36</v>
      </c>
      <c r="P11" s="1">
        <v>55000</v>
      </c>
      <c r="Q11" s="1">
        <v>960</v>
      </c>
      <c r="R11" s="1">
        <f t="shared" si="1"/>
        <v>87930.559999999998</v>
      </c>
      <c r="S11" s="1">
        <v>87936.71</v>
      </c>
      <c r="T11" s="1">
        <v>-6.15</v>
      </c>
      <c r="U11" s="1">
        <v>66.47</v>
      </c>
      <c r="V11" s="1">
        <v>-66.47</v>
      </c>
      <c r="W11" s="1">
        <f t="shared" si="2"/>
        <v>87930.560000000012</v>
      </c>
      <c r="X11" s="1">
        <f t="shared" si="3"/>
        <v>0</v>
      </c>
    </row>
    <row r="12" spans="1:25">
      <c r="A12" t="s">
        <v>8</v>
      </c>
      <c r="B12" s="1">
        <v>1400</v>
      </c>
      <c r="C12" s="1">
        <v>6508.33</v>
      </c>
      <c r="D12" s="1">
        <v>800</v>
      </c>
      <c r="E12" s="1" t="s">
        <v>30</v>
      </c>
      <c r="F12" s="1" t="s">
        <v>36</v>
      </c>
      <c r="G12" s="1">
        <v>4220.66</v>
      </c>
      <c r="H12" s="1">
        <v>5625</v>
      </c>
      <c r="I12" s="1">
        <v>1400</v>
      </c>
      <c r="J12" s="1" t="s">
        <v>42</v>
      </c>
      <c r="K12" s="1">
        <v>16250</v>
      </c>
      <c r="L12" s="1">
        <v>1000</v>
      </c>
      <c r="M12" s="1" t="s">
        <v>36</v>
      </c>
      <c r="N12" s="1" t="s">
        <v>36</v>
      </c>
      <c r="O12" s="1"/>
      <c r="P12" s="1"/>
      <c r="Q12" s="1"/>
      <c r="R12" s="1">
        <f t="shared" si="1"/>
        <v>37203.99</v>
      </c>
      <c r="S12" s="1">
        <v>37207</v>
      </c>
      <c r="T12" s="1">
        <v>-3.01</v>
      </c>
      <c r="U12" s="1">
        <v>54.15</v>
      </c>
      <c r="V12" s="1">
        <v>-54.15</v>
      </c>
      <c r="W12" s="1">
        <f t="shared" si="2"/>
        <v>37203.99</v>
      </c>
      <c r="X12" s="1">
        <f t="shared" si="3"/>
        <v>0</v>
      </c>
    </row>
    <row r="13" spans="1:25">
      <c r="A13" t="s">
        <v>31</v>
      </c>
      <c r="B13" s="1">
        <v>1400</v>
      </c>
      <c r="C13" s="1" t="s">
        <v>42</v>
      </c>
      <c r="D13" s="1">
        <v>800</v>
      </c>
      <c r="E13" s="1" t="s">
        <v>30</v>
      </c>
      <c r="F13" s="1" t="s">
        <v>36</v>
      </c>
      <c r="G13" s="1">
        <v>4220.66</v>
      </c>
      <c r="H13" s="1">
        <v>5625</v>
      </c>
      <c r="I13" s="1" t="s">
        <v>44</v>
      </c>
      <c r="J13" s="1" t="s">
        <v>42</v>
      </c>
      <c r="K13" s="1" t="s">
        <v>29</v>
      </c>
      <c r="L13" s="1"/>
      <c r="M13" s="1"/>
      <c r="N13" s="1"/>
      <c r="O13" s="1"/>
      <c r="P13" s="1"/>
      <c r="Q13" s="1"/>
      <c r="R13" s="1">
        <f t="shared" si="1"/>
        <v>12045.66</v>
      </c>
      <c r="S13" s="1">
        <v>12049.4</v>
      </c>
      <c r="T13" s="1">
        <v>-3.74</v>
      </c>
      <c r="U13" s="1">
        <v>61.67</v>
      </c>
      <c r="V13" s="1">
        <v>-61.67</v>
      </c>
      <c r="W13" s="1">
        <f t="shared" si="2"/>
        <v>12045.66</v>
      </c>
      <c r="X13" s="1">
        <f t="shared" si="3"/>
        <v>0</v>
      </c>
    </row>
    <row r="14" spans="1:25">
      <c r="A14" t="s">
        <v>9</v>
      </c>
      <c r="B14" s="1" t="s">
        <v>42</v>
      </c>
      <c r="C14" s="1">
        <v>7223.66</v>
      </c>
      <c r="D14" s="1">
        <v>800</v>
      </c>
      <c r="E14" s="1" t="s">
        <v>30</v>
      </c>
      <c r="F14" s="1" t="s">
        <v>36</v>
      </c>
      <c r="G14" s="1">
        <v>4220.66</v>
      </c>
      <c r="H14" s="1">
        <v>5625</v>
      </c>
      <c r="I14" s="1" t="s">
        <v>44</v>
      </c>
      <c r="J14" s="1">
        <v>960</v>
      </c>
      <c r="K14" s="1" t="s">
        <v>29</v>
      </c>
      <c r="L14" s="1" t="s">
        <v>36</v>
      </c>
      <c r="M14" s="1" t="s">
        <v>36</v>
      </c>
      <c r="N14" s="1"/>
      <c r="O14" s="1"/>
      <c r="P14" s="1"/>
      <c r="Q14" s="1"/>
      <c r="R14" s="1">
        <f t="shared" si="1"/>
        <v>18829.32</v>
      </c>
      <c r="S14" s="1">
        <v>18832.37</v>
      </c>
      <c r="T14" s="1">
        <v>-3.05</v>
      </c>
      <c r="U14" s="1">
        <v>52.36</v>
      </c>
      <c r="V14" s="1">
        <v>-52.36</v>
      </c>
      <c r="W14" s="1">
        <f t="shared" si="2"/>
        <v>18829.32</v>
      </c>
      <c r="X14" s="1">
        <f t="shared" si="3"/>
        <v>0</v>
      </c>
    </row>
    <row r="15" spans="1:25">
      <c r="A15" t="s">
        <v>10</v>
      </c>
      <c r="B15" s="1">
        <v>2800</v>
      </c>
      <c r="C15" s="1">
        <v>7223.66</v>
      </c>
      <c r="D15" s="1">
        <v>800</v>
      </c>
      <c r="E15" s="1" t="s">
        <v>30</v>
      </c>
      <c r="F15" s="1">
        <v>3200</v>
      </c>
      <c r="G15" s="1">
        <v>4220.66</v>
      </c>
      <c r="H15" s="1" t="s">
        <v>37</v>
      </c>
      <c r="I15" s="1">
        <v>700</v>
      </c>
      <c r="J15" s="1" t="s">
        <v>42</v>
      </c>
      <c r="K15" s="1">
        <v>8125</v>
      </c>
      <c r="L15" s="1" t="s">
        <v>36</v>
      </c>
      <c r="M15" s="1" t="s">
        <v>36</v>
      </c>
      <c r="N15" s="1" t="s">
        <v>36</v>
      </c>
      <c r="O15" s="1">
        <v>956.06</v>
      </c>
      <c r="P15" s="1"/>
      <c r="Q15" s="1"/>
      <c r="R15" s="1">
        <f t="shared" si="1"/>
        <v>28025.38</v>
      </c>
      <c r="S15" s="1">
        <v>28028.82</v>
      </c>
      <c r="T15" s="1">
        <v>-3.44</v>
      </c>
      <c r="U15" s="1">
        <v>60.05</v>
      </c>
      <c r="V15" s="1">
        <v>-60.05</v>
      </c>
      <c r="W15" s="1">
        <f t="shared" si="2"/>
        <v>28025.38</v>
      </c>
      <c r="X15" s="1">
        <f t="shared" si="3"/>
        <v>0</v>
      </c>
    </row>
    <row r="16" spans="1:25">
      <c r="B16" s="1">
        <f>SUM(B4:B15)</f>
        <v>16800</v>
      </c>
      <c r="C16" s="1">
        <f t="shared" ref="C16:Q16" si="4">SUM(C4:C15)</f>
        <v>76636.520000000019</v>
      </c>
      <c r="D16" s="1">
        <f t="shared" si="4"/>
        <v>9600</v>
      </c>
      <c r="E16" s="1">
        <f t="shared" ref="E16" si="5">SUM(E4:E15)</f>
        <v>3000</v>
      </c>
      <c r="F16" s="1">
        <f t="shared" ref="F16" si="6">SUM(F4:F15)</f>
        <v>11600</v>
      </c>
      <c r="G16" s="1">
        <f t="shared" si="4"/>
        <v>53521.180000000008</v>
      </c>
      <c r="H16" s="1">
        <f t="shared" si="4"/>
        <v>61716.59</v>
      </c>
      <c r="I16" s="1">
        <f t="shared" si="4"/>
        <v>2100</v>
      </c>
      <c r="J16" s="1">
        <f t="shared" si="4"/>
        <v>4320</v>
      </c>
      <c r="K16" s="1">
        <f t="shared" si="4"/>
        <v>97354.25</v>
      </c>
      <c r="L16" s="1">
        <f t="shared" si="4"/>
        <v>318000</v>
      </c>
      <c r="M16" s="1">
        <f t="shared" si="4"/>
        <v>150000</v>
      </c>
      <c r="N16" s="1">
        <f t="shared" si="4"/>
        <v>50000</v>
      </c>
      <c r="O16" s="1">
        <f t="shared" si="4"/>
        <v>956.06</v>
      </c>
      <c r="P16" s="1">
        <f t="shared" si="4"/>
        <v>55000</v>
      </c>
      <c r="Q16" s="1">
        <f t="shared" si="4"/>
        <v>960</v>
      </c>
    </row>
    <row r="17" spans="1:24">
      <c r="H17" t="s">
        <v>45</v>
      </c>
      <c r="I17" t="s">
        <v>46</v>
      </c>
      <c r="J17" s="1" t="s">
        <v>47</v>
      </c>
      <c r="K17" s="2">
        <f>SUM(B16:K16)</f>
        <v>336648.54000000004</v>
      </c>
      <c r="N17" t="s">
        <v>45</v>
      </c>
      <c r="O17" t="s">
        <v>48</v>
      </c>
      <c r="P17" t="s">
        <v>47</v>
      </c>
      <c r="Q17" s="1">
        <f>SUM(B16:Q16)</f>
        <v>911564.60000000009</v>
      </c>
    </row>
    <row r="18" spans="1:24">
      <c r="A18">
        <v>2009</v>
      </c>
      <c r="S18" t="s">
        <v>21</v>
      </c>
    </row>
    <row r="19" spans="1:24">
      <c r="S19" t="s">
        <v>18</v>
      </c>
      <c r="T19" t="s">
        <v>25</v>
      </c>
      <c r="U19" t="s">
        <v>20</v>
      </c>
      <c r="V19" t="s">
        <v>25</v>
      </c>
      <c r="W19" t="s">
        <v>21</v>
      </c>
    </row>
    <row r="20" spans="1:24">
      <c r="B20" t="s">
        <v>11</v>
      </c>
      <c r="C20" t="s">
        <v>12</v>
      </c>
      <c r="D20" t="s">
        <v>52</v>
      </c>
      <c r="F20" t="s">
        <v>33</v>
      </c>
      <c r="G20" t="s">
        <v>27</v>
      </c>
      <c r="H20" t="s">
        <v>28</v>
      </c>
      <c r="I20" t="s">
        <v>38</v>
      </c>
      <c r="J20" t="s">
        <v>35</v>
      </c>
      <c r="K20" t="s">
        <v>15</v>
      </c>
      <c r="L20" t="s">
        <v>17</v>
      </c>
      <c r="M20" t="s">
        <v>17</v>
      </c>
      <c r="N20" t="s">
        <v>17</v>
      </c>
      <c r="O20" t="s">
        <v>17</v>
      </c>
      <c r="R20" t="s">
        <v>23</v>
      </c>
      <c r="S20" t="s">
        <v>19</v>
      </c>
      <c r="T20" t="s">
        <v>24</v>
      </c>
      <c r="U20" t="s">
        <v>19</v>
      </c>
      <c r="V20" t="s">
        <v>24</v>
      </c>
      <c r="W20" t="s">
        <v>22</v>
      </c>
      <c r="X20" t="s">
        <v>26</v>
      </c>
    </row>
    <row r="21" spans="1:24">
      <c r="A21" t="s">
        <v>0</v>
      </c>
      <c r="B21" s="1">
        <v>1400</v>
      </c>
      <c r="C21" s="1">
        <v>7223.66</v>
      </c>
      <c r="D21" s="1">
        <v>800</v>
      </c>
      <c r="E21" s="1" t="s">
        <v>30</v>
      </c>
      <c r="F21" s="1" t="s">
        <v>36</v>
      </c>
      <c r="G21" s="1">
        <v>4220.66</v>
      </c>
      <c r="H21" s="1">
        <v>8000</v>
      </c>
      <c r="I21" s="1">
        <v>700</v>
      </c>
      <c r="J21" s="1">
        <v>960</v>
      </c>
      <c r="K21" s="1" t="s">
        <v>29</v>
      </c>
      <c r="L21" s="1" t="s">
        <v>36</v>
      </c>
      <c r="M21" s="1" t="s">
        <v>36</v>
      </c>
      <c r="N21" s="1" t="s">
        <v>36</v>
      </c>
      <c r="O21" s="1" t="s">
        <v>36</v>
      </c>
      <c r="P21" s="1">
        <v>0</v>
      </c>
      <c r="Q21" s="1"/>
      <c r="R21" s="1">
        <f>SUM(B21:Q21)</f>
        <v>23304.32</v>
      </c>
      <c r="S21" s="1">
        <v>23306.87</v>
      </c>
      <c r="T21" s="1">
        <v>-2.5499999999999998</v>
      </c>
      <c r="U21" s="1">
        <v>58.22</v>
      </c>
      <c r="V21" s="1">
        <v>-58.22</v>
      </c>
      <c r="W21" s="1">
        <f>SUM(S21:V21)</f>
        <v>23304.32</v>
      </c>
      <c r="X21" s="1">
        <f t="shared" ref="X21:X22" si="7">+R21-W21</f>
        <v>0</v>
      </c>
    </row>
    <row r="22" spans="1:24">
      <c r="A22" t="s">
        <v>1</v>
      </c>
      <c r="B22" s="1">
        <v>2300</v>
      </c>
      <c r="C22" s="1" t="s">
        <v>42</v>
      </c>
      <c r="D22" s="1">
        <v>800</v>
      </c>
      <c r="E22" s="1" t="s">
        <v>30</v>
      </c>
      <c r="F22" s="1" t="s">
        <v>36</v>
      </c>
      <c r="G22" s="1">
        <v>4220.66</v>
      </c>
      <c r="H22" s="1">
        <v>4000</v>
      </c>
      <c r="I22" s="1">
        <v>700</v>
      </c>
      <c r="J22" s="1" t="s">
        <v>42</v>
      </c>
      <c r="K22" s="1" t="s">
        <v>42</v>
      </c>
      <c r="L22" s="1" t="s">
        <v>36</v>
      </c>
      <c r="M22" s="1" t="s">
        <v>36</v>
      </c>
      <c r="N22" s="1" t="s">
        <v>36</v>
      </c>
      <c r="O22" s="1">
        <v>66000</v>
      </c>
      <c r="P22" s="1"/>
      <c r="Q22" s="1"/>
      <c r="R22" s="1">
        <f t="shared" ref="R22:R32" si="8">SUM(B22:Q22)</f>
        <v>78020.66</v>
      </c>
      <c r="S22" s="1">
        <v>78021.039999999994</v>
      </c>
      <c r="T22" s="1">
        <v>-0.38</v>
      </c>
      <c r="U22" s="1">
        <v>25.41</v>
      </c>
      <c r="V22" s="1">
        <v>-25.41</v>
      </c>
      <c r="W22" s="1">
        <f>SUM(S22:V22)</f>
        <v>78020.659999999989</v>
      </c>
      <c r="X22" s="1">
        <f t="shared" si="7"/>
        <v>0</v>
      </c>
    </row>
    <row r="23" spans="1:24">
      <c r="A23" t="s">
        <v>2</v>
      </c>
      <c r="B23" s="1">
        <v>500</v>
      </c>
      <c r="C23" s="1">
        <v>7223.66</v>
      </c>
      <c r="D23" s="1">
        <v>1600</v>
      </c>
      <c r="E23" s="1" t="s">
        <v>30</v>
      </c>
      <c r="F23" s="1">
        <v>3200</v>
      </c>
      <c r="G23" s="1">
        <v>4220.66</v>
      </c>
      <c r="H23" s="1">
        <v>4000</v>
      </c>
      <c r="I23" s="1">
        <v>700</v>
      </c>
      <c r="J23" s="1">
        <v>960</v>
      </c>
      <c r="K23" s="1">
        <v>8450</v>
      </c>
      <c r="L23" s="1" t="s">
        <v>36</v>
      </c>
      <c r="M23" s="1" t="s">
        <v>36</v>
      </c>
      <c r="N23" s="1" t="s">
        <v>36</v>
      </c>
      <c r="O23" s="1" t="s">
        <v>36</v>
      </c>
      <c r="P23" s="1" t="s">
        <v>36</v>
      </c>
      <c r="Q23" s="1" t="s">
        <v>36</v>
      </c>
      <c r="R23" s="1">
        <f t="shared" si="8"/>
        <v>30854.32</v>
      </c>
      <c r="S23" s="1">
        <v>30855.21</v>
      </c>
      <c r="T23" s="1">
        <v>-0.89</v>
      </c>
      <c r="U23" s="1">
        <v>4.2</v>
      </c>
      <c r="V23" s="1">
        <v>-4.2</v>
      </c>
      <c r="W23" s="1">
        <f>SUM(S23:V23)</f>
        <v>30854.32</v>
      </c>
      <c r="X23" s="1">
        <f>+R23-W23</f>
        <v>0</v>
      </c>
    </row>
    <row r="24" spans="1:24">
      <c r="A24" t="s">
        <v>3</v>
      </c>
      <c r="B24" s="1">
        <v>1400</v>
      </c>
      <c r="C24" s="1">
        <v>4000</v>
      </c>
      <c r="D24" s="1" t="s">
        <v>44</v>
      </c>
      <c r="E24" s="1" t="s">
        <v>30</v>
      </c>
      <c r="F24" s="1" t="s">
        <v>36</v>
      </c>
      <c r="G24" s="1">
        <v>4220.66</v>
      </c>
      <c r="H24" s="1">
        <v>4000</v>
      </c>
      <c r="I24" s="1">
        <v>700</v>
      </c>
      <c r="J24" s="1" t="s">
        <v>42</v>
      </c>
      <c r="K24" s="1">
        <v>8450</v>
      </c>
      <c r="L24" s="1" t="s">
        <v>36</v>
      </c>
      <c r="M24" s="1">
        <v>3000</v>
      </c>
      <c r="N24" s="1" t="s">
        <v>36</v>
      </c>
      <c r="O24" s="1"/>
      <c r="P24" s="1"/>
      <c r="Q24" s="1"/>
      <c r="R24" s="1">
        <f t="shared" si="8"/>
        <v>25770.66</v>
      </c>
      <c r="S24" s="1">
        <v>25771.72</v>
      </c>
      <c r="T24" s="1">
        <v>-1.06</v>
      </c>
      <c r="U24" s="1">
        <v>4.16</v>
      </c>
      <c r="V24" s="1">
        <v>-4.16</v>
      </c>
      <c r="W24" s="1">
        <f>SUM(S24:V24)</f>
        <v>25770.66</v>
      </c>
      <c r="X24" s="1">
        <f>+R24-W24</f>
        <v>0</v>
      </c>
    </row>
    <row r="25" spans="1:24">
      <c r="A25" t="s">
        <v>4</v>
      </c>
      <c r="B25" s="1">
        <v>1400</v>
      </c>
      <c r="C25" s="1">
        <v>4000</v>
      </c>
      <c r="D25" s="1">
        <v>800</v>
      </c>
      <c r="E25" s="1" t="s">
        <v>30</v>
      </c>
      <c r="F25" s="1" t="s">
        <v>36</v>
      </c>
      <c r="G25" s="1">
        <v>4350.66</v>
      </c>
      <c r="H25" s="1">
        <v>4000</v>
      </c>
      <c r="I25" s="1">
        <v>700</v>
      </c>
      <c r="J25" s="1">
        <v>960</v>
      </c>
      <c r="K25" s="1">
        <v>8450</v>
      </c>
      <c r="L25" s="1" t="s">
        <v>36</v>
      </c>
      <c r="M25" s="1"/>
      <c r="N25" s="1"/>
      <c r="O25" s="1"/>
      <c r="P25" s="1"/>
      <c r="Q25" s="1"/>
      <c r="R25" s="1">
        <f t="shared" si="8"/>
        <v>24660.66</v>
      </c>
      <c r="S25" s="1">
        <v>24662.54</v>
      </c>
      <c r="T25" s="1">
        <v>-1.88</v>
      </c>
      <c r="U25" s="1">
        <v>3.07</v>
      </c>
      <c r="V25" s="1">
        <v>-3.07</v>
      </c>
      <c r="W25" s="1">
        <f>SUM(S25:V25)</f>
        <v>24660.66</v>
      </c>
      <c r="X25" s="1">
        <f>+R25-W25</f>
        <v>0</v>
      </c>
    </row>
    <row r="26" spans="1:24">
      <c r="A26" t="s">
        <v>5</v>
      </c>
      <c r="B26" s="1">
        <v>2800</v>
      </c>
      <c r="C26" s="1">
        <v>5000</v>
      </c>
      <c r="D26" s="1">
        <v>800</v>
      </c>
      <c r="E26" s="1" t="s">
        <v>30</v>
      </c>
      <c r="F26" s="1" t="s">
        <v>36</v>
      </c>
      <c r="G26" s="1">
        <v>5208.33</v>
      </c>
      <c r="H26" s="1">
        <v>4000</v>
      </c>
      <c r="I26" s="1">
        <v>700</v>
      </c>
      <c r="J26" s="1" t="s">
        <v>42</v>
      </c>
      <c r="K26" s="1" t="s">
        <v>42</v>
      </c>
      <c r="L26" s="1">
        <v>647.82000000000005</v>
      </c>
      <c r="M26" s="1" t="s">
        <v>36</v>
      </c>
      <c r="N26" s="1" t="s">
        <v>36</v>
      </c>
      <c r="O26" s="1"/>
      <c r="P26" s="1"/>
      <c r="Q26" s="1"/>
      <c r="R26" s="1">
        <f t="shared" si="8"/>
        <v>19156.150000000001</v>
      </c>
      <c r="S26" s="1">
        <v>19157.86</v>
      </c>
      <c r="T26" s="1">
        <v>-1.71</v>
      </c>
      <c r="U26" s="1">
        <v>2.97</v>
      </c>
      <c r="V26" s="1">
        <v>-2.97</v>
      </c>
      <c r="W26" s="1">
        <f t="shared" ref="W26:W32" si="9">SUM(S26:V26)</f>
        <v>19156.150000000001</v>
      </c>
      <c r="X26" s="1">
        <f t="shared" ref="X26:X32" si="10">+R26-W26</f>
        <v>0</v>
      </c>
    </row>
    <row r="27" spans="1:24">
      <c r="A27" t="s">
        <v>6</v>
      </c>
      <c r="B27" s="1"/>
      <c r="C27" s="1">
        <v>5000</v>
      </c>
      <c r="D27" s="1">
        <v>800</v>
      </c>
      <c r="E27" s="1" t="s">
        <v>30</v>
      </c>
      <c r="F27" s="1" t="s">
        <v>36</v>
      </c>
      <c r="G27" s="1">
        <f>5208.33+2422.33+1306.45</f>
        <v>8937.11</v>
      </c>
      <c r="H27" s="1">
        <v>4000</v>
      </c>
      <c r="I27" s="1">
        <v>700</v>
      </c>
      <c r="J27" s="1">
        <v>980</v>
      </c>
      <c r="K27" s="1" t="s">
        <v>42</v>
      </c>
      <c r="L27" s="1" t="s">
        <v>36</v>
      </c>
      <c r="M27" s="1" t="s">
        <v>36</v>
      </c>
      <c r="N27" s="1" t="s">
        <v>36</v>
      </c>
      <c r="O27" s="1"/>
      <c r="P27" s="1"/>
      <c r="Q27" s="1"/>
      <c r="R27" s="1">
        <f t="shared" si="8"/>
        <v>20417.11</v>
      </c>
      <c r="S27" s="1">
        <v>20418.38</v>
      </c>
      <c r="T27" s="1">
        <v>-0.87</v>
      </c>
      <c r="U27" s="1">
        <v>3.27</v>
      </c>
      <c r="V27" s="1">
        <v>-3.27</v>
      </c>
      <c r="W27" s="1">
        <f t="shared" si="9"/>
        <v>20417.510000000002</v>
      </c>
      <c r="X27" s="1">
        <f t="shared" si="10"/>
        <v>-0.40000000000145519</v>
      </c>
    </row>
    <row r="28" spans="1:24">
      <c r="A28" t="s">
        <v>7</v>
      </c>
      <c r="B28" s="1">
        <v>1400</v>
      </c>
      <c r="C28" s="1">
        <v>26117</v>
      </c>
      <c r="D28" s="1">
        <v>800</v>
      </c>
      <c r="E28" s="1" t="s">
        <v>30</v>
      </c>
      <c r="F28" s="1">
        <v>3200</v>
      </c>
      <c r="G28" s="1">
        <v>5208.33</v>
      </c>
      <c r="H28" s="1">
        <v>4000</v>
      </c>
      <c r="I28" s="1">
        <v>700</v>
      </c>
      <c r="J28" s="1">
        <v>800</v>
      </c>
      <c r="K28" s="1">
        <v>8450</v>
      </c>
      <c r="L28" s="1" t="s">
        <v>36</v>
      </c>
      <c r="M28" s="1" t="s">
        <v>36</v>
      </c>
      <c r="N28" s="1" t="s">
        <v>36</v>
      </c>
      <c r="O28" s="1" t="s">
        <v>36</v>
      </c>
      <c r="P28" s="1"/>
      <c r="Q28" s="1"/>
      <c r="R28" s="1">
        <f t="shared" si="8"/>
        <v>50675.33</v>
      </c>
      <c r="S28" s="1">
        <v>50676.959999999999</v>
      </c>
      <c r="T28" s="1">
        <v>-1.63</v>
      </c>
      <c r="U28" s="1">
        <v>2.88</v>
      </c>
      <c r="V28" s="1">
        <v>-2.88</v>
      </c>
      <c r="W28" s="1">
        <f t="shared" si="9"/>
        <v>50675.33</v>
      </c>
      <c r="X28" s="1">
        <f t="shared" si="10"/>
        <v>0</v>
      </c>
    </row>
    <row r="29" spans="1:24">
      <c r="A29" t="s">
        <v>8</v>
      </c>
      <c r="B29" s="1">
        <v>1400</v>
      </c>
      <c r="C29" s="1" t="s">
        <v>42</v>
      </c>
      <c r="D29" s="1">
        <v>800</v>
      </c>
      <c r="E29" s="1" t="s">
        <v>30</v>
      </c>
      <c r="F29" s="1" t="s">
        <v>36</v>
      </c>
      <c r="G29" s="1">
        <v>5208.33</v>
      </c>
      <c r="H29" s="1">
        <v>4000</v>
      </c>
      <c r="I29" s="1">
        <v>700</v>
      </c>
      <c r="J29" s="1" t="s">
        <v>42</v>
      </c>
      <c r="K29" s="1" t="s">
        <v>51</v>
      </c>
      <c r="L29" s="1" t="s">
        <v>36</v>
      </c>
      <c r="M29" s="1"/>
      <c r="N29" s="1"/>
      <c r="O29" s="1"/>
      <c r="P29" s="1"/>
      <c r="Q29" s="1"/>
      <c r="R29" s="1">
        <f t="shared" si="8"/>
        <v>12108.33</v>
      </c>
      <c r="S29" s="1">
        <v>12109.32</v>
      </c>
      <c r="T29" s="1">
        <v>-0.99</v>
      </c>
      <c r="U29" s="1">
        <v>2.98</v>
      </c>
      <c r="V29" s="1">
        <v>-2.98</v>
      </c>
      <c r="W29" s="1">
        <f t="shared" si="9"/>
        <v>12108.33</v>
      </c>
      <c r="X29" s="1">
        <f t="shared" si="10"/>
        <v>0</v>
      </c>
    </row>
    <row r="30" spans="1:24">
      <c r="A30" t="s">
        <v>31</v>
      </c>
      <c r="B30" s="1">
        <v>1400</v>
      </c>
      <c r="C30" s="1" t="s">
        <v>42</v>
      </c>
      <c r="D30" s="1" t="s">
        <v>42</v>
      </c>
      <c r="E30" s="1" t="s">
        <v>30</v>
      </c>
      <c r="F30" s="1" t="s">
        <v>36</v>
      </c>
      <c r="G30" s="1">
        <v>5208.33</v>
      </c>
      <c r="H30" s="1">
        <v>4000</v>
      </c>
      <c r="I30" s="1">
        <v>700</v>
      </c>
      <c r="J30" s="1" t="s">
        <v>42</v>
      </c>
      <c r="K30" s="1" t="s">
        <v>39</v>
      </c>
      <c r="L30" s="1">
        <v>6000</v>
      </c>
      <c r="M30" s="1"/>
      <c r="N30" s="1"/>
      <c r="O30" s="1"/>
      <c r="P30" s="1"/>
      <c r="Q30" s="1"/>
      <c r="R30" s="1">
        <f t="shared" si="8"/>
        <v>17308.330000000002</v>
      </c>
      <c r="S30" s="1">
        <v>17308.8</v>
      </c>
      <c r="T30" s="1">
        <v>-0.47</v>
      </c>
      <c r="U30" s="1">
        <v>2.77</v>
      </c>
      <c r="V30" s="1">
        <v>-2.77</v>
      </c>
      <c r="W30" s="1">
        <f t="shared" si="9"/>
        <v>17308.329999999998</v>
      </c>
      <c r="X30" s="1">
        <f t="shared" si="10"/>
        <v>0</v>
      </c>
    </row>
    <row r="31" spans="1:24">
      <c r="A31" t="s">
        <v>9</v>
      </c>
      <c r="B31" s="1" t="s">
        <v>30</v>
      </c>
      <c r="C31" s="1">
        <v>11766.66</v>
      </c>
      <c r="D31" s="1">
        <v>2000</v>
      </c>
      <c r="E31" s="1" t="s">
        <v>30</v>
      </c>
      <c r="F31" s="1">
        <v>3200</v>
      </c>
      <c r="G31" s="1">
        <v>5208.33</v>
      </c>
      <c r="H31" s="1" t="s">
        <v>51</v>
      </c>
      <c r="I31" s="1">
        <v>700</v>
      </c>
      <c r="J31" s="1" t="s">
        <v>42</v>
      </c>
      <c r="K31" s="1">
        <v>7000</v>
      </c>
      <c r="L31" s="1" t="s">
        <v>36</v>
      </c>
      <c r="M31" s="1">
        <v>14000</v>
      </c>
      <c r="N31" s="1" t="s">
        <v>36</v>
      </c>
      <c r="O31" s="1" t="s">
        <v>36</v>
      </c>
      <c r="P31" s="1" t="s">
        <v>36</v>
      </c>
      <c r="Q31" s="1" t="s">
        <v>36</v>
      </c>
      <c r="R31" s="1">
        <f t="shared" si="8"/>
        <v>43874.99</v>
      </c>
      <c r="S31" s="1">
        <v>43875.28</v>
      </c>
      <c r="T31" s="1">
        <v>-0.28999999999999998</v>
      </c>
      <c r="U31" s="1">
        <v>0.5</v>
      </c>
      <c r="V31" s="1">
        <v>-0.5</v>
      </c>
      <c r="W31" s="1">
        <f t="shared" si="9"/>
        <v>43874.99</v>
      </c>
      <c r="X31" s="1">
        <f t="shared" si="10"/>
        <v>0</v>
      </c>
    </row>
    <row r="32" spans="1:24">
      <c r="A32" t="s">
        <v>10</v>
      </c>
      <c r="B32" s="1" t="s">
        <v>30</v>
      </c>
      <c r="C32" s="1">
        <v>11666.66</v>
      </c>
      <c r="D32" s="1" t="s">
        <v>44</v>
      </c>
      <c r="E32" s="1" t="s">
        <v>30</v>
      </c>
      <c r="F32" s="1" t="s">
        <v>51</v>
      </c>
      <c r="G32" s="1">
        <v>5208.33</v>
      </c>
      <c r="H32" s="1" t="s">
        <v>55</v>
      </c>
      <c r="I32" s="1">
        <v>700</v>
      </c>
      <c r="J32" s="1">
        <v>1600</v>
      </c>
      <c r="K32" s="1">
        <v>7000</v>
      </c>
      <c r="L32" s="1" t="s">
        <v>36</v>
      </c>
      <c r="M32" s="1" t="s">
        <v>36</v>
      </c>
      <c r="N32" s="1" t="s">
        <v>36</v>
      </c>
      <c r="O32" s="1"/>
      <c r="P32" s="1"/>
      <c r="Q32" s="1"/>
      <c r="R32" s="1">
        <f t="shared" si="8"/>
        <v>26174.989999999998</v>
      </c>
      <c r="S32" s="1">
        <v>26176.55</v>
      </c>
      <c r="T32" s="1">
        <v>-1.56</v>
      </c>
      <c r="U32" s="1">
        <v>0.49</v>
      </c>
      <c r="V32" s="1">
        <v>-0.49</v>
      </c>
      <c r="W32" s="1">
        <f t="shared" si="9"/>
        <v>26174.989999999998</v>
      </c>
      <c r="X32" s="1">
        <f t="shared" si="10"/>
        <v>0</v>
      </c>
    </row>
    <row r="33" spans="1:24">
      <c r="B33" s="1">
        <f>SUM(B21:B32)</f>
        <v>14000</v>
      </c>
      <c r="C33" s="1">
        <f t="shared" ref="C33:Q33" si="11">SUM(C21:C32)</f>
        <v>81997.64</v>
      </c>
      <c r="D33" s="1">
        <f t="shared" si="11"/>
        <v>9200</v>
      </c>
      <c r="E33" s="1">
        <f t="shared" si="11"/>
        <v>0</v>
      </c>
      <c r="F33" s="1">
        <f t="shared" si="11"/>
        <v>9600</v>
      </c>
      <c r="G33" s="1">
        <f t="shared" si="11"/>
        <v>61420.390000000007</v>
      </c>
      <c r="H33" s="1">
        <f t="shared" si="11"/>
        <v>44000</v>
      </c>
      <c r="I33" s="1">
        <f t="shared" si="11"/>
        <v>8400</v>
      </c>
      <c r="J33" s="1">
        <f t="shared" si="11"/>
        <v>6260</v>
      </c>
      <c r="K33" s="1">
        <f t="shared" si="11"/>
        <v>47800</v>
      </c>
      <c r="L33" s="1">
        <f t="shared" si="11"/>
        <v>6647.82</v>
      </c>
      <c r="M33" s="1">
        <f t="shared" si="11"/>
        <v>17000</v>
      </c>
      <c r="N33" s="1">
        <f t="shared" si="11"/>
        <v>0</v>
      </c>
      <c r="O33" s="1">
        <f t="shared" si="11"/>
        <v>66000</v>
      </c>
      <c r="P33" s="1">
        <f t="shared" si="11"/>
        <v>0</v>
      </c>
      <c r="Q33" s="1">
        <f t="shared" si="11"/>
        <v>0</v>
      </c>
    </row>
    <row r="34" spans="1:24">
      <c r="H34" t="s">
        <v>45</v>
      </c>
      <c r="I34" t="s">
        <v>46</v>
      </c>
      <c r="J34" s="1" t="s">
        <v>47</v>
      </c>
      <c r="K34" s="2">
        <f>SUM(B33:K33)</f>
        <v>282678.03000000003</v>
      </c>
      <c r="N34" t="s">
        <v>45</v>
      </c>
      <c r="O34" t="s">
        <v>48</v>
      </c>
      <c r="P34" t="s">
        <v>47</v>
      </c>
      <c r="Q34" s="1">
        <f>SUM(B33:Q33)</f>
        <v>372325.85000000003</v>
      </c>
    </row>
    <row r="35" spans="1:24">
      <c r="A35">
        <v>2010</v>
      </c>
      <c r="S35" t="s">
        <v>21</v>
      </c>
    </row>
    <row r="36" spans="1:24">
      <c r="S36" t="s">
        <v>18</v>
      </c>
      <c r="T36" t="s">
        <v>25</v>
      </c>
      <c r="U36" t="s">
        <v>20</v>
      </c>
      <c r="V36" t="s">
        <v>25</v>
      </c>
      <c r="W36" t="s">
        <v>21</v>
      </c>
    </row>
    <row r="37" spans="1:24">
      <c r="B37" t="s">
        <v>11</v>
      </c>
      <c r="C37" t="s">
        <v>12</v>
      </c>
      <c r="D37" t="s">
        <v>13</v>
      </c>
      <c r="G37" t="s">
        <v>27</v>
      </c>
      <c r="H37" t="s">
        <v>36</v>
      </c>
      <c r="I37" t="s">
        <v>14</v>
      </c>
      <c r="J37" t="s">
        <v>16</v>
      </c>
      <c r="K37" t="s">
        <v>40</v>
      </c>
      <c r="L37" t="s">
        <v>17</v>
      </c>
      <c r="M37" t="s">
        <v>17</v>
      </c>
      <c r="N37" t="s">
        <v>17</v>
      </c>
      <c r="O37" t="s">
        <v>17</v>
      </c>
      <c r="R37" t="s">
        <v>23</v>
      </c>
      <c r="S37" t="s">
        <v>19</v>
      </c>
      <c r="T37" t="s">
        <v>24</v>
      </c>
      <c r="U37" t="s">
        <v>19</v>
      </c>
      <c r="V37" t="s">
        <v>24</v>
      </c>
      <c r="W37" t="s">
        <v>22</v>
      </c>
      <c r="X37" t="s">
        <v>26</v>
      </c>
    </row>
    <row r="38" spans="1:24">
      <c r="A38" t="s">
        <v>0</v>
      </c>
      <c r="B38" s="1" t="s">
        <v>30</v>
      </c>
      <c r="C38" s="1" t="s">
        <v>42</v>
      </c>
      <c r="D38" s="1" t="s">
        <v>44</v>
      </c>
      <c r="E38" s="1" t="s">
        <v>30</v>
      </c>
      <c r="F38" s="1" t="s">
        <v>30</v>
      </c>
      <c r="G38" s="1">
        <v>5208.33</v>
      </c>
      <c r="H38" s="1"/>
      <c r="I38" s="1">
        <v>700</v>
      </c>
      <c r="J38" s="1" t="s">
        <v>30</v>
      </c>
      <c r="K38" s="1">
        <v>7000</v>
      </c>
      <c r="L38" s="1">
        <v>32800</v>
      </c>
      <c r="M38" s="1" t="s">
        <v>36</v>
      </c>
      <c r="N38" s="1">
        <v>7700</v>
      </c>
      <c r="O38" s="1"/>
      <c r="P38" s="1"/>
      <c r="Q38" s="1"/>
      <c r="R38" s="1">
        <f>SUM(B38:Q38)</f>
        <v>53408.33</v>
      </c>
      <c r="S38" s="1">
        <v>53409.2</v>
      </c>
      <c r="T38" s="1">
        <v>-0.87</v>
      </c>
      <c r="U38" s="1">
        <v>0.38</v>
      </c>
      <c r="V38" s="1">
        <v>-0.38</v>
      </c>
      <c r="W38" s="1">
        <f>SUM(S38:V38)</f>
        <v>53408.329999999994</v>
      </c>
      <c r="X38" s="1">
        <f t="shared" ref="X38:X39" si="12">+R38-W38</f>
        <v>0</v>
      </c>
    </row>
    <row r="39" spans="1:24">
      <c r="A39" t="s">
        <v>1</v>
      </c>
      <c r="B39" s="1" t="s">
        <v>30</v>
      </c>
      <c r="C39" s="1" t="s">
        <v>42</v>
      </c>
      <c r="D39" s="1">
        <v>800</v>
      </c>
      <c r="E39" s="1" t="s">
        <v>30</v>
      </c>
      <c r="F39" s="1" t="s">
        <v>30</v>
      </c>
      <c r="G39" s="1">
        <v>5208.33</v>
      </c>
      <c r="H39" s="1"/>
      <c r="I39" s="1">
        <v>700</v>
      </c>
      <c r="J39" s="1"/>
      <c r="K39" s="1">
        <v>7000</v>
      </c>
      <c r="L39" s="1" t="s">
        <v>36</v>
      </c>
      <c r="M39" s="1" t="s">
        <v>36</v>
      </c>
      <c r="N39" s="1"/>
      <c r="O39" s="1"/>
      <c r="P39" s="1"/>
      <c r="Q39" s="1"/>
      <c r="R39" s="1">
        <f t="shared" ref="R39:R49" si="13">SUM(B39:Q39)</f>
        <v>13708.33</v>
      </c>
      <c r="S39" s="1">
        <v>13708.66</v>
      </c>
      <c r="T39" s="1">
        <v>-0.33</v>
      </c>
      <c r="U39" s="1">
        <v>0.38</v>
      </c>
      <c r="V39" s="1">
        <v>-0.38</v>
      </c>
      <c r="W39" s="1">
        <f>SUM(S39:V39)</f>
        <v>13708.33</v>
      </c>
      <c r="X39" s="1">
        <f t="shared" si="12"/>
        <v>0</v>
      </c>
    </row>
    <row r="40" spans="1:24">
      <c r="A40" t="s">
        <v>2</v>
      </c>
      <c r="B40" s="1" t="s">
        <v>43</v>
      </c>
      <c r="C40" s="1">
        <f>5883.33</f>
        <v>5883.33</v>
      </c>
      <c r="D40" s="1">
        <v>800</v>
      </c>
      <c r="E40" s="1" t="s">
        <v>43</v>
      </c>
      <c r="F40" s="1" t="s">
        <v>30</v>
      </c>
      <c r="G40" s="1">
        <v>5208.33</v>
      </c>
      <c r="H40" s="1"/>
      <c r="I40" s="1">
        <v>700</v>
      </c>
      <c r="J40" s="1"/>
      <c r="K40" s="1">
        <v>7000</v>
      </c>
      <c r="L40" s="1" t="s">
        <v>36</v>
      </c>
      <c r="M40" s="1" t="s">
        <v>36</v>
      </c>
      <c r="N40" s="1">
        <v>11600</v>
      </c>
      <c r="O40" s="1"/>
      <c r="P40" s="1"/>
      <c r="Q40" s="1"/>
      <c r="R40" s="1">
        <f t="shared" si="13"/>
        <v>31191.66</v>
      </c>
      <c r="S40" s="1">
        <v>31192.02</v>
      </c>
      <c r="T40" s="1">
        <v>-0.36</v>
      </c>
      <c r="U40" s="1">
        <v>0.43</v>
      </c>
      <c r="V40" s="1">
        <v>-0.43</v>
      </c>
      <c r="W40" s="1">
        <f>SUM(S40:V40)</f>
        <v>31191.66</v>
      </c>
      <c r="X40" s="1">
        <f>+R40-W40</f>
        <v>0</v>
      </c>
    </row>
    <row r="41" spans="1:24">
      <c r="A41" t="s">
        <v>3</v>
      </c>
      <c r="B41" s="1">
        <v>700</v>
      </c>
      <c r="C41" s="1">
        <v>5883.33</v>
      </c>
      <c r="D41" s="1">
        <v>1500</v>
      </c>
      <c r="E41" s="1">
        <v>8276.59</v>
      </c>
      <c r="F41" s="1" t="s">
        <v>30</v>
      </c>
      <c r="G41" s="1">
        <v>5208.33</v>
      </c>
      <c r="H41" s="1"/>
      <c r="I41" s="1">
        <v>700</v>
      </c>
      <c r="J41" s="1"/>
      <c r="K41" s="1">
        <v>7000</v>
      </c>
      <c r="L41" s="1">
        <v>7700</v>
      </c>
      <c r="M41" s="1" t="s">
        <v>36</v>
      </c>
      <c r="N41" s="1" t="s">
        <v>36</v>
      </c>
      <c r="O41" s="1" t="s">
        <v>36</v>
      </c>
      <c r="P41" s="1" t="s">
        <v>36</v>
      </c>
      <c r="Q41" s="1" t="s">
        <v>36</v>
      </c>
      <c r="R41" s="1">
        <f t="shared" si="13"/>
        <v>36968.25</v>
      </c>
      <c r="S41" s="1">
        <v>36968.870000000003</v>
      </c>
      <c r="T41" s="1">
        <v>-0.62</v>
      </c>
      <c r="U41" s="1">
        <v>0.44</v>
      </c>
      <c r="V41" s="1">
        <v>-0.44</v>
      </c>
      <c r="W41" s="1">
        <f>SUM(S41:V41)</f>
        <v>36968.25</v>
      </c>
      <c r="X41" s="1">
        <f>+R41-W41</f>
        <v>0</v>
      </c>
    </row>
    <row r="42" spans="1:24">
      <c r="A42" t="s">
        <v>4</v>
      </c>
      <c r="B42" s="1" t="s">
        <v>41</v>
      </c>
      <c r="C42" s="1">
        <v>14848.52</v>
      </c>
      <c r="D42" s="1" t="s">
        <v>44</v>
      </c>
      <c r="E42" s="1">
        <v>8050</v>
      </c>
      <c r="F42" s="1" t="s">
        <v>30</v>
      </c>
      <c r="G42" s="1">
        <v>5208.33</v>
      </c>
      <c r="H42" s="1"/>
      <c r="I42" s="1">
        <v>700</v>
      </c>
      <c r="J42" s="1"/>
      <c r="K42" s="1">
        <v>7000</v>
      </c>
      <c r="L42" s="1" t="s">
        <v>36</v>
      </c>
      <c r="M42" s="1" t="s">
        <v>36</v>
      </c>
      <c r="N42" s="1" t="s">
        <v>36</v>
      </c>
      <c r="O42" s="1" t="s">
        <v>36</v>
      </c>
      <c r="P42" s="1"/>
      <c r="Q42" s="1"/>
      <c r="R42" s="1">
        <f t="shared" si="13"/>
        <v>35806.85</v>
      </c>
      <c r="S42" s="1">
        <v>35807.47</v>
      </c>
      <c r="T42" s="1">
        <v>-0.62</v>
      </c>
      <c r="U42" s="1">
        <v>0.4</v>
      </c>
      <c r="V42" s="1">
        <v>-0.4</v>
      </c>
      <c r="W42" s="1">
        <f>SUM(S42:V42)</f>
        <v>35806.85</v>
      </c>
      <c r="X42" s="1">
        <f>+R42-W42</f>
        <v>0</v>
      </c>
    </row>
    <row r="43" spans="1:24">
      <c r="A43" t="s">
        <v>5</v>
      </c>
      <c r="B43" s="1" t="s">
        <v>30</v>
      </c>
      <c r="C43" s="1">
        <v>11766.66</v>
      </c>
      <c r="D43" s="1">
        <v>700</v>
      </c>
      <c r="E43" s="1">
        <v>8550</v>
      </c>
      <c r="F43" s="1" t="s">
        <v>30</v>
      </c>
      <c r="G43" s="1">
        <v>5208.33</v>
      </c>
      <c r="H43" s="1"/>
      <c r="I43" s="1">
        <v>700</v>
      </c>
      <c r="J43" s="1"/>
      <c r="K43" s="1">
        <v>7000</v>
      </c>
      <c r="L43" s="1">
        <v>2700</v>
      </c>
      <c r="M43" s="1">
        <v>9700</v>
      </c>
      <c r="N43" s="1">
        <v>4800</v>
      </c>
      <c r="O43" s="1" t="s">
        <v>36</v>
      </c>
      <c r="P43" s="1" t="s">
        <v>36</v>
      </c>
      <c r="Q43" s="1" t="s">
        <v>36</v>
      </c>
      <c r="R43" s="1">
        <f t="shared" si="13"/>
        <v>51124.99</v>
      </c>
      <c r="S43" s="1">
        <v>51125.33</v>
      </c>
      <c r="T43" s="1">
        <v>-0.34</v>
      </c>
      <c r="U43" s="1">
        <v>0.41</v>
      </c>
      <c r="V43" s="1">
        <v>-0.41</v>
      </c>
      <c r="W43" s="1">
        <f t="shared" ref="W43:W49" si="14">SUM(S43:V43)</f>
        <v>51124.990000000005</v>
      </c>
      <c r="X43" s="1">
        <f t="shared" ref="X43:X49" si="15">+R43-W43</f>
        <v>0</v>
      </c>
    </row>
    <row r="44" spans="1:24">
      <c r="A44" t="s">
        <v>6</v>
      </c>
      <c r="B44" s="1" t="s">
        <v>30</v>
      </c>
      <c r="C44" s="1">
        <v>5883.33</v>
      </c>
      <c r="D44" s="1">
        <v>700</v>
      </c>
      <c r="E44" s="1">
        <v>8050</v>
      </c>
      <c r="F44" s="1">
        <v>3200</v>
      </c>
      <c r="G44" s="1">
        <v>5208.33</v>
      </c>
      <c r="H44" s="1"/>
      <c r="I44" s="1">
        <v>700</v>
      </c>
      <c r="J44" s="1"/>
      <c r="K44" s="1">
        <v>7000</v>
      </c>
      <c r="L44" s="1" t="s">
        <v>36</v>
      </c>
      <c r="M44" s="1" t="s">
        <v>36</v>
      </c>
      <c r="N44" s="1" t="s">
        <v>36</v>
      </c>
      <c r="O44" s="1" t="s">
        <v>36</v>
      </c>
      <c r="P44" s="1">
        <v>8000</v>
      </c>
      <c r="Q44" s="1" t="s">
        <v>36</v>
      </c>
      <c r="R44" s="1">
        <f t="shared" si="13"/>
        <v>38741.660000000003</v>
      </c>
      <c r="S44" s="1">
        <v>38742.199999999997</v>
      </c>
      <c r="T44" s="1">
        <v>-0.54</v>
      </c>
      <c r="U44" s="1">
        <v>0.44</v>
      </c>
      <c r="V44" s="1">
        <v>-0.44</v>
      </c>
      <c r="W44" s="1">
        <f t="shared" si="14"/>
        <v>38741.659999999996</v>
      </c>
      <c r="X44" s="1">
        <f t="shared" si="15"/>
        <v>0</v>
      </c>
    </row>
    <row r="45" spans="1:24">
      <c r="A45" t="s">
        <v>7</v>
      </c>
      <c r="B45" s="1" t="s">
        <v>30</v>
      </c>
      <c r="C45" s="1" t="s">
        <v>42</v>
      </c>
      <c r="D45" s="1">
        <v>700</v>
      </c>
      <c r="E45" s="1">
        <v>8050</v>
      </c>
      <c r="F45" s="1" t="s">
        <v>30</v>
      </c>
      <c r="G45" s="1">
        <v>9389.7999999999993</v>
      </c>
      <c r="H45" s="1"/>
      <c r="I45" s="1">
        <v>700</v>
      </c>
      <c r="J45" s="1" t="s">
        <v>36</v>
      </c>
      <c r="K45" s="1" t="s">
        <v>42</v>
      </c>
      <c r="L45" s="1" t="s">
        <v>36</v>
      </c>
      <c r="M45" s="1" t="s">
        <v>36</v>
      </c>
      <c r="N45" s="1" t="s">
        <v>36</v>
      </c>
      <c r="O45" s="1"/>
      <c r="P45" s="1" t="s">
        <v>36</v>
      </c>
      <c r="Q45" s="1"/>
      <c r="R45" s="1">
        <f t="shared" si="13"/>
        <v>18839.8</v>
      </c>
      <c r="S45" s="1">
        <v>18840</v>
      </c>
      <c r="T45" s="1">
        <v>-0.2</v>
      </c>
      <c r="U45" s="1">
        <v>0.41</v>
      </c>
      <c r="V45" s="1">
        <v>-0.41</v>
      </c>
      <c r="W45" s="1">
        <f t="shared" si="14"/>
        <v>18839.8</v>
      </c>
      <c r="X45" s="1">
        <f t="shared" si="15"/>
        <v>0</v>
      </c>
    </row>
    <row r="46" spans="1:24">
      <c r="A46" t="s">
        <v>8</v>
      </c>
      <c r="B46" s="1" t="s">
        <v>30</v>
      </c>
      <c r="C46" s="1">
        <v>5883.33</v>
      </c>
      <c r="D46" s="1">
        <v>700</v>
      </c>
      <c r="E46" s="1">
        <v>8050</v>
      </c>
      <c r="F46" s="1" t="s">
        <v>30</v>
      </c>
      <c r="G46" s="1">
        <v>5208.33</v>
      </c>
      <c r="H46" s="1"/>
      <c r="I46" s="1">
        <v>700</v>
      </c>
      <c r="J46" s="1"/>
      <c r="K46" s="1">
        <v>14000</v>
      </c>
      <c r="L46" s="1" t="s">
        <v>36</v>
      </c>
      <c r="M46" s="1" t="s">
        <v>36</v>
      </c>
      <c r="N46" s="1" t="s">
        <v>36</v>
      </c>
      <c r="O46" s="1"/>
      <c r="P46" s="1"/>
      <c r="Q46" s="1"/>
      <c r="R46" s="1">
        <f t="shared" si="13"/>
        <v>34541.660000000003</v>
      </c>
      <c r="S46" s="1">
        <v>34541.919999999998</v>
      </c>
      <c r="T46" s="1">
        <v>-0.26</v>
      </c>
      <c r="U46" s="1">
        <v>0.41</v>
      </c>
      <c r="V46" s="1">
        <v>-0.41</v>
      </c>
      <c r="W46" s="1">
        <f t="shared" si="14"/>
        <v>34541.659999999996</v>
      </c>
      <c r="X46" s="1">
        <f t="shared" si="15"/>
        <v>0</v>
      </c>
    </row>
    <row r="47" spans="1:24">
      <c r="A47" t="s">
        <v>31</v>
      </c>
      <c r="B47" s="1" t="s">
        <v>30</v>
      </c>
      <c r="C47" s="1">
        <v>5883.33</v>
      </c>
      <c r="D47" s="1" t="s">
        <v>51</v>
      </c>
      <c r="E47" s="1">
        <v>8050</v>
      </c>
      <c r="F47" s="1" t="s">
        <v>30</v>
      </c>
      <c r="G47" s="1">
        <v>5208.33</v>
      </c>
      <c r="H47" s="1"/>
      <c r="I47" s="1">
        <v>1400</v>
      </c>
      <c r="J47" s="1"/>
      <c r="K47" s="1">
        <v>7000</v>
      </c>
      <c r="L47" s="1" t="s">
        <v>36</v>
      </c>
      <c r="M47" s="1" t="s">
        <v>36</v>
      </c>
      <c r="N47" s="1" t="s">
        <v>36</v>
      </c>
      <c r="O47" s="1" t="s">
        <v>36</v>
      </c>
      <c r="P47" s="1"/>
      <c r="Q47" s="1"/>
      <c r="R47" s="1">
        <f t="shared" si="13"/>
        <v>27541.66</v>
      </c>
      <c r="S47" s="1">
        <v>27541.83</v>
      </c>
      <c r="T47" s="1">
        <v>-0.17</v>
      </c>
      <c r="U47" s="1">
        <v>0.43</v>
      </c>
      <c r="V47" s="1">
        <v>-0.43</v>
      </c>
      <c r="W47" s="1">
        <f t="shared" si="14"/>
        <v>27541.660000000003</v>
      </c>
      <c r="X47" s="1">
        <f t="shared" si="15"/>
        <v>0</v>
      </c>
    </row>
    <row r="48" spans="1:24">
      <c r="A48" t="s">
        <v>9</v>
      </c>
      <c r="B48" s="1" t="s">
        <v>30</v>
      </c>
      <c r="C48" s="1" t="s">
        <v>42</v>
      </c>
      <c r="D48" s="1" t="s">
        <v>30</v>
      </c>
      <c r="E48" s="1" t="s">
        <v>42</v>
      </c>
      <c r="F48" s="1" t="s">
        <v>30</v>
      </c>
      <c r="G48" s="1">
        <v>5208.33</v>
      </c>
      <c r="H48" s="1"/>
      <c r="I48" s="1" t="s">
        <v>44</v>
      </c>
      <c r="J48" s="1"/>
      <c r="K48" s="1">
        <v>7500</v>
      </c>
      <c r="L48" s="1" t="s">
        <v>36</v>
      </c>
      <c r="M48" s="1"/>
      <c r="N48" s="1"/>
      <c r="O48" s="1"/>
      <c r="P48" s="1"/>
      <c r="Q48" s="1"/>
      <c r="R48" s="1">
        <f t="shared" si="13"/>
        <v>12708.33</v>
      </c>
      <c r="S48" s="1">
        <v>12708.57</v>
      </c>
      <c r="T48" s="1">
        <v>-0.24</v>
      </c>
      <c r="U48" s="1">
        <v>0.41</v>
      </c>
      <c r="V48" s="1">
        <v>-0.41</v>
      </c>
      <c r="W48" s="1">
        <f t="shared" si="14"/>
        <v>12708.33</v>
      </c>
      <c r="X48" s="1">
        <f t="shared" si="15"/>
        <v>0</v>
      </c>
    </row>
    <row r="49" spans="1:24">
      <c r="A49" t="s">
        <v>10</v>
      </c>
      <c r="B49" s="1" t="s">
        <v>30</v>
      </c>
      <c r="C49" s="1">
        <v>6100</v>
      </c>
      <c r="D49" s="1" t="s">
        <v>30</v>
      </c>
      <c r="E49" s="1">
        <v>16100</v>
      </c>
      <c r="F49" s="1" t="s">
        <v>30</v>
      </c>
      <c r="G49" s="1">
        <v>5208.33</v>
      </c>
      <c r="H49" s="1"/>
      <c r="I49" s="1">
        <v>700</v>
      </c>
      <c r="J49" s="1"/>
      <c r="K49" s="1">
        <v>7500</v>
      </c>
      <c r="L49" s="1" t="s">
        <v>36</v>
      </c>
      <c r="M49" s="1" t="s">
        <v>36</v>
      </c>
      <c r="N49" s="1" t="s">
        <v>36</v>
      </c>
      <c r="O49" s="1" t="s">
        <v>36</v>
      </c>
      <c r="P49" s="1" t="s">
        <v>36</v>
      </c>
      <c r="Q49" s="1"/>
      <c r="R49" s="1">
        <f t="shared" si="13"/>
        <v>35608.33</v>
      </c>
      <c r="S49" s="1">
        <v>35608.44</v>
      </c>
      <c r="T49" s="1">
        <v>-0.11</v>
      </c>
      <c r="U49" s="1">
        <v>0.41</v>
      </c>
      <c r="V49" s="1">
        <v>-0.41</v>
      </c>
      <c r="W49" s="1">
        <f t="shared" si="14"/>
        <v>35608.33</v>
      </c>
      <c r="X49" s="1">
        <f t="shared" si="15"/>
        <v>0</v>
      </c>
    </row>
    <row r="50" spans="1:24">
      <c r="B50" s="1">
        <f>SUM(B38:B49)</f>
        <v>700</v>
      </c>
      <c r="C50" s="1">
        <f t="shared" ref="C50:Q50" si="16">SUM(C38:C49)</f>
        <v>62131.83</v>
      </c>
      <c r="D50" s="1">
        <f t="shared" si="16"/>
        <v>5900</v>
      </c>
      <c r="E50" s="1">
        <f t="shared" si="16"/>
        <v>73176.59</v>
      </c>
      <c r="F50" s="1">
        <f t="shared" si="16"/>
        <v>3200</v>
      </c>
      <c r="G50" s="1">
        <f t="shared" si="16"/>
        <v>66681.430000000008</v>
      </c>
      <c r="H50" s="1">
        <f t="shared" si="16"/>
        <v>0</v>
      </c>
      <c r="I50" s="1">
        <f t="shared" si="16"/>
        <v>8400</v>
      </c>
      <c r="J50" s="1">
        <f t="shared" si="16"/>
        <v>0</v>
      </c>
      <c r="K50" s="1">
        <f t="shared" si="16"/>
        <v>85000</v>
      </c>
      <c r="L50" s="1">
        <f t="shared" si="16"/>
        <v>43200</v>
      </c>
      <c r="M50" s="1">
        <f t="shared" si="16"/>
        <v>9700</v>
      </c>
      <c r="N50" s="1">
        <f t="shared" si="16"/>
        <v>24100</v>
      </c>
      <c r="O50" s="1">
        <f t="shared" si="16"/>
        <v>0</v>
      </c>
      <c r="P50" s="1">
        <f t="shared" si="16"/>
        <v>8000</v>
      </c>
      <c r="Q50" s="1">
        <f t="shared" si="16"/>
        <v>0</v>
      </c>
    </row>
    <row r="51" spans="1:24">
      <c r="H51" t="s">
        <v>45</v>
      </c>
      <c r="I51" t="s">
        <v>46</v>
      </c>
      <c r="J51" s="1" t="s">
        <v>47</v>
      </c>
      <c r="K51" s="2">
        <f>SUM(B50:K50)</f>
        <v>305189.84999999998</v>
      </c>
      <c r="N51" t="s">
        <v>45</v>
      </c>
      <c r="O51" t="s">
        <v>48</v>
      </c>
      <c r="P51" t="s">
        <v>47</v>
      </c>
      <c r="Q51" s="1">
        <f>SUM(B50:Q50)</f>
        <v>390189.85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2012-04-25T00:59:55Z</dcterms:created>
  <dcterms:modified xsi:type="dcterms:W3CDTF">2012-04-26T18:30:29Z</dcterms:modified>
</cp:coreProperties>
</file>