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992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16" i="1"/>
  <c r="L11"/>
  <c r="B15"/>
  <c r="B17" s="1"/>
  <c r="L7"/>
  <c r="B24"/>
  <c r="B22"/>
  <c r="B13"/>
  <c r="B11"/>
  <c r="B10"/>
  <c r="B8"/>
  <c r="B6"/>
  <c r="B5"/>
  <c r="L14" l="1"/>
  <c r="L10"/>
  <c r="B20"/>
  <c r="B26" s="1"/>
</calcChain>
</file>

<file path=xl/sharedStrings.xml><?xml version="1.0" encoding="utf-8"?>
<sst xmlns="http://schemas.openxmlformats.org/spreadsheetml/2006/main" count="50" uniqueCount="34">
  <si>
    <t>Proceeds</t>
  </si>
  <si>
    <t>Basis</t>
  </si>
  <si>
    <t>Capital Gain</t>
  </si>
  <si>
    <t>Capital Loss</t>
  </si>
  <si>
    <t>VRTX</t>
  </si>
  <si>
    <t xml:space="preserve"> </t>
  </si>
  <si>
    <t>Securities</t>
  </si>
  <si>
    <t>Building</t>
  </si>
  <si>
    <t>Net Gain</t>
  </si>
  <si>
    <t>Tax Liability</t>
  </si>
  <si>
    <t>1st</t>
  </si>
  <si>
    <t>2nd</t>
  </si>
  <si>
    <t>3rd</t>
  </si>
  <si>
    <t>4th</t>
  </si>
  <si>
    <t>5th</t>
  </si>
  <si>
    <t>6th&amp;7th</t>
  </si>
  <si>
    <t>Estimated Annual Income</t>
  </si>
  <si>
    <t>Cash</t>
  </si>
  <si>
    <t>Mortgage</t>
  </si>
  <si>
    <t>Margin Debt Service</t>
  </si>
  <si>
    <t>Net Cash For Munis</t>
  </si>
  <si>
    <t>Muni reserve</t>
  </si>
  <si>
    <t>Margin Available</t>
  </si>
  <si>
    <t>Rate</t>
  </si>
  <si>
    <t>Total Availability</t>
  </si>
  <si>
    <t>Funds In Use</t>
  </si>
  <si>
    <t>538E89th</t>
  </si>
  <si>
    <t>Margin Debt</t>
  </si>
  <si>
    <t>Net Available</t>
  </si>
  <si>
    <t>Per Cent</t>
  </si>
  <si>
    <t>Mortgage Debt Service</t>
  </si>
  <si>
    <t>Building Cash Flow</t>
  </si>
  <si>
    <t>Muni Income</t>
  </si>
  <si>
    <t>Fund Management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</si>
</sst>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8"/>
  <sheetViews>
    <sheetView tabSelected="1" workbookViewId="0">
      <selection activeCell="K5" sqref="K5"/>
    </sheetView>
  </sheetViews>
  <sheetFormatPr defaultRowHeight="15"/>
  <cols>
    <col min="1" max="1" width="24.7109375" customWidth="1"/>
    <col min="2" max="2" width="10.85546875" style="1" bestFit="1" customWidth="1"/>
    <col min="11" max="11" width="22.28515625" customWidth="1"/>
    <col min="12" max="12" width="9.28515625" style="1" bestFit="1" customWidth="1"/>
  </cols>
  <sheetData>
    <row r="2" spans="1:12">
      <c r="C2" t="s">
        <v>5</v>
      </c>
    </row>
    <row r="3" spans="1:12">
      <c r="A3" t="s">
        <v>0</v>
      </c>
      <c r="B3" s="1">
        <v>8200000</v>
      </c>
    </row>
    <row r="4" spans="1:12">
      <c r="C4" t="s">
        <v>10</v>
      </c>
      <c r="D4" t="s">
        <v>11</v>
      </c>
      <c r="E4" t="s">
        <v>12</v>
      </c>
      <c r="F4" t="s">
        <v>13</v>
      </c>
      <c r="G4" t="s">
        <v>14</v>
      </c>
      <c r="H4" t="s">
        <v>15</v>
      </c>
    </row>
    <row r="5" spans="1:12">
      <c r="A5" t="s">
        <v>1</v>
      </c>
      <c r="B5" s="1">
        <f>-SUM(C5:H5)</f>
        <v>-2520000</v>
      </c>
      <c r="C5">
        <v>1500000</v>
      </c>
      <c r="D5">
        <v>220000</v>
      </c>
      <c r="E5">
        <v>200000</v>
      </c>
      <c r="G5">
        <v>200000</v>
      </c>
      <c r="H5">
        <v>400000</v>
      </c>
      <c r="K5" t="s">
        <v>16</v>
      </c>
    </row>
    <row r="6" spans="1:12">
      <c r="A6" t="s">
        <v>2</v>
      </c>
      <c r="B6" s="1">
        <f>+B3+B5</f>
        <v>5680000</v>
      </c>
      <c r="K6" t="s">
        <v>31</v>
      </c>
      <c r="L6" s="1">
        <v>247000</v>
      </c>
    </row>
    <row r="7" spans="1:12">
      <c r="A7" t="s">
        <v>5</v>
      </c>
      <c r="C7" t="s">
        <v>4</v>
      </c>
      <c r="D7" t="s">
        <v>7</v>
      </c>
      <c r="E7" t="s">
        <v>6</v>
      </c>
      <c r="K7" t="s">
        <v>30</v>
      </c>
      <c r="L7" s="1">
        <f>-B19*C19</f>
        <v>-73500</v>
      </c>
    </row>
    <row r="8" spans="1:12">
      <c r="A8" t="s">
        <v>3</v>
      </c>
      <c r="B8" s="1">
        <f>-SUM(C8:J8)</f>
        <v>-1230000</v>
      </c>
      <c r="C8">
        <v>800000</v>
      </c>
      <c r="D8">
        <v>390000</v>
      </c>
      <c r="E8">
        <v>40000</v>
      </c>
    </row>
    <row r="9" spans="1:12">
      <c r="K9" t="s">
        <v>5</v>
      </c>
      <c r="L9" s="1" t="s">
        <v>5</v>
      </c>
    </row>
    <row r="10" spans="1:12">
      <c r="A10" t="s">
        <v>8</v>
      </c>
      <c r="B10" s="1">
        <f>+B6+B8</f>
        <v>4450000</v>
      </c>
      <c r="K10" t="s">
        <v>32</v>
      </c>
      <c r="L10" s="1">
        <f>+B13*C13</f>
        <v>301300</v>
      </c>
    </row>
    <row r="11" spans="1:12">
      <c r="A11" t="s">
        <v>9</v>
      </c>
      <c r="B11" s="1">
        <f>-B10*0.15</f>
        <v>-667500</v>
      </c>
      <c r="K11" t="s">
        <v>33</v>
      </c>
      <c r="L11" s="1">
        <f>-0.005*B13</f>
        <v>-37662.5</v>
      </c>
    </row>
    <row r="12" spans="1:12">
      <c r="C12" t="s">
        <v>23</v>
      </c>
      <c r="D12" t="s">
        <v>5</v>
      </c>
      <c r="K12" t="s">
        <v>5</v>
      </c>
      <c r="L12" s="1" t="s">
        <v>5</v>
      </c>
    </row>
    <row r="13" spans="1:12">
      <c r="A13" t="s">
        <v>20</v>
      </c>
      <c r="B13" s="1">
        <f>+B3+B11</f>
        <v>7532500</v>
      </c>
      <c r="C13">
        <v>0.04</v>
      </c>
      <c r="D13" t="s">
        <v>5</v>
      </c>
    </row>
    <row r="14" spans="1:12">
      <c r="A14" t="s">
        <v>5</v>
      </c>
      <c r="B14" s="1" t="s">
        <v>5</v>
      </c>
      <c r="C14" t="s">
        <v>29</v>
      </c>
      <c r="K14" t="s">
        <v>19</v>
      </c>
      <c r="L14" s="1">
        <f>+B24*C24</f>
        <v>-103125</v>
      </c>
    </row>
    <row r="15" spans="1:12">
      <c r="A15" t="s">
        <v>21</v>
      </c>
      <c r="B15" s="1">
        <f>-B13*C15</f>
        <v>-1883125</v>
      </c>
      <c r="C15">
        <v>0.25</v>
      </c>
    </row>
    <row r="16" spans="1:12">
      <c r="K16" t="s">
        <v>17</v>
      </c>
      <c r="L16" s="1">
        <f>SUM(L6:L15)</f>
        <v>334012.5</v>
      </c>
    </row>
    <row r="17" spans="1:3">
      <c r="A17" t="s">
        <v>22</v>
      </c>
      <c r="B17" s="1">
        <f>+B13+B15</f>
        <v>5649375</v>
      </c>
    </row>
    <row r="18" spans="1:3">
      <c r="C18" t="s">
        <v>23</v>
      </c>
    </row>
    <row r="19" spans="1:3">
      <c r="A19" t="s">
        <v>18</v>
      </c>
      <c r="B19" s="1">
        <v>2100000</v>
      </c>
      <c r="C19">
        <v>3.5000000000000003E-2</v>
      </c>
    </row>
    <row r="20" spans="1:3">
      <c r="A20" t="s">
        <v>24</v>
      </c>
      <c r="B20" s="1">
        <f>+B19+B17</f>
        <v>7749375</v>
      </c>
      <c r="C20" t="s">
        <v>5</v>
      </c>
    </row>
    <row r="21" spans="1:3">
      <c r="A21" t="s">
        <v>5</v>
      </c>
      <c r="B21" s="1" t="s">
        <v>5</v>
      </c>
      <c r="C21" t="s">
        <v>26</v>
      </c>
    </row>
    <row r="22" spans="1:3">
      <c r="A22" t="s">
        <v>25</v>
      </c>
      <c r="B22" s="1">
        <f>-SUM(C22:H22)</f>
        <v>-5850000</v>
      </c>
      <c r="C22">
        <v>5850000</v>
      </c>
    </row>
    <row r="23" spans="1:3">
      <c r="C23" t="s">
        <v>23</v>
      </c>
    </row>
    <row r="24" spans="1:3">
      <c r="A24" t="s">
        <v>27</v>
      </c>
      <c r="B24" s="1">
        <f>+B22+B19</f>
        <v>-3750000</v>
      </c>
      <c r="C24">
        <v>2.75E-2</v>
      </c>
    </row>
    <row r="26" spans="1:3">
      <c r="A26" t="s">
        <v>28</v>
      </c>
      <c r="B26" s="1">
        <f>+B20+B22</f>
        <v>1899375</v>
      </c>
    </row>
    <row r="28" spans="1:3">
      <c r="A28" t="s">
        <v>5</v>
      </c>
      <c r="B28" s="1" t="s">
        <v>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2012-10-11T03:11:09Z</dcterms:created>
  <dcterms:modified xsi:type="dcterms:W3CDTF">2012-10-11T04:03:00Z</dcterms:modified>
</cp:coreProperties>
</file>